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7496" windowHeight="10956"/>
  </bookViews>
  <sheets>
    <sheet name="Tab. RF.IS.App.3a" sheetId="1" r:id="rId1"/>
    <sheet name="Tab. RF.IS.App.3b" sheetId="2" r:id="rId2"/>
    <sheet name="Tab. RF.IS.App.3c" sheetId="3" r:id="rId3"/>
    <sheet name="dati 2016 Conduc da spss" sheetId="4" state="hidden" r:id="rId4"/>
    <sheet name="dati 2016 passeggeri da spss" sheetId="5" state="hidden" r:id="rId5"/>
  </sheets>
  <definedNames>
    <definedName name="_xlnm.Print_Area" localSheetId="0">'Tab. RF.IS.App.3a'!$A$1:$Z$379</definedName>
    <definedName name="_xlnm.Print_Titles" localSheetId="0">'Tab. RF.IS.App.3a'!$1:$2</definedName>
    <definedName name="_xlnm.Print_Titles" localSheetId="1">'Tab. RF.IS.App.3b'!$1:$2</definedName>
    <definedName name="_xlnm.Print_Titles" localSheetId="2">'Tab. RF.IS.App.3c'!$1:$2</definedName>
  </definedNames>
  <calcPr calcId="145621"/>
</workbook>
</file>

<file path=xl/calcChain.xml><?xml version="1.0" encoding="utf-8"?>
<calcChain xmlns="http://schemas.openxmlformats.org/spreadsheetml/2006/main">
  <c r="M26" i="2" l="1"/>
  <c r="I26" i="2"/>
  <c r="J26" i="2"/>
  <c r="K26" i="2"/>
  <c r="H25" i="2"/>
  <c r="H26" i="2"/>
  <c r="X75" i="4" l="1"/>
  <c r="V76" i="4"/>
  <c r="U76" i="4"/>
  <c r="AB9" i="5"/>
  <c r="AB8" i="5"/>
  <c r="AB7" i="5"/>
  <c r="W75" i="4"/>
  <c r="V75" i="4"/>
  <c r="V68" i="4"/>
  <c r="U75" i="4"/>
  <c r="U68" i="4"/>
  <c r="AB4" i="5"/>
  <c r="AJ42" i="5"/>
  <c r="Y163" i="5"/>
  <c r="U163" i="5"/>
  <c r="M163" i="5"/>
  <c r="E163" i="5"/>
  <c r="AG112" i="5"/>
  <c r="AC112" i="5"/>
  <c r="U112" i="5"/>
  <c r="M112" i="5"/>
  <c r="E112" i="5"/>
  <c r="AG61" i="5"/>
  <c r="AC61" i="5"/>
  <c r="U61" i="5"/>
  <c r="M61" i="5"/>
  <c r="E61" i="5"/>
  <c r="M443" i="1" l="1"/>
  <c r="U465" i="1" l="1"/>
  <c r="T465" i="1"/>
  <c r="S465" i="1"/>
  <c r="R465" i="1"/>
  <c r="P465" i="1"/>
  <c r="O465" i="1"/>
  <c r="N465" i="1"/>
  <c r="M465" i="1"/>
  <c r="K465" i="1"/>
  <c r="J465" i="1"/>
  <c r="I465" i="1"/>
  <c r="H465" i="1"/>
  <c r="F465" i="1"/>
  <c r="E465" i="1"/>
  <c r="D465" i="1"/>
  <c r="C465" i="1"/>
  <c r="Z464" i="1"/>
  <c r="Y464" i="1"/>
  <c r="X464" i="1"/>
  <c r="W464" i="1"/>
  <c r="Z463" i="1"/>
  <c r="Y463" i="1"/>
  <c r="X463" i="1"/>
  <c r="W463" i="1"/>
  <c r="Z462" i="1"/>
  <c r="Y462" i="1"/>
  <c r="X462" i="1"/>
  <c r="W462" i="1"/>
  <c r="Z461" i="1"/>
  <c r="Y461" i="1"/>
  <c r="X461" i="1"/>
  <c r="W461" i="1"/>
  <c r="Z460" i="1"/>
  <c r="Y460" i="1"/>
  <c r="X460" i="1"/>
  <c r="W460" i="1"/>
  <c r="Z459" i="1"/>
  <c r="Y459" i="1"/>
  <c r="X459" i="1"/>
  <c r="W459" i="1"/>
  <c r="Z458" i="1"/>
  <c r="Y458" i="1"/>
  <c r="X458" i="1"/>
  <c r="W458" i="1"/>
  <c r="Z457" i="1"/>
  <c r="Z465" i="1" s="1"/>
  <c r="Y457" i="1"/>
  <c r="Y465" i="1" s="1"/>
  <c r="X457" i="1"/>
  <c r="X465" i="1" s="1"/>
  <c r="W457" i="1"/>
  <c r="W465" i="1" s="1"/>
  <c r="V456" i="1"/>
  <c r="U456" i="1"/>
  <c r="T456" i="1"/>
  <c r="S456" i="1"/>
  <c r="R456" i="1"/>
  <c r="P456" i="1"/>
  <c r="O456" i="1"/>
  <c r="N456" i="1"/>
  <c r="M456" i="1"/>
  <c r="K456" i="1"/>
  <c r="J456" i="1"/>
  <c r="J466" i="1" s="1"/>
  <c r="I456" i="1"/>
  <c r="H456" i="1"/>
  <c r="G456" i="1"/>
  <c r="G466" i="1" s="1"/>
  <c r="F456" i="1"/>
  <c r="E456" i="1"/>
  <c r="D456" i="1"/>
  <c r="C456" i="1"/>
  <c r="Z455" i="1"/>
  <c r="Y455" i="1"/>
  <c r="X455" i="1"/>
  <c r="W455" i="1"/>
  <c r="Z454" i="1"/>
  <c r="Y454" i="1"/>
  <c r="X454" i="1"/>
  <c r="W454" i="1"/>
  <c r="Z453" i="1"/>
  <c r="Y453" i="1"/>
  <c r="X453" i="1"/>
  <c r="W453" i="1"/>
  <c r="Z452" i="1"/>
  <c r="Z456" i="1" s="1"/>
  <c r="Y452" i="1"/>
  <c r="Y456" i="1" s="1"/>
  <c r="X452" i="1"/>
  <c r="X456" i="1" s="1"/>
  <c r="W452" i="1"/>
  <c r="W456" i="1" s="1"/>
  <c r="U451" i="1"/>
  <c r="U466" i="1" s="1"/>
  <c r="T451" i="1"/>
  <c r="T466" i="1" s="1"/>
  <c r="S451" i="1"/>
  <c r="S466" i="1" s="1"/>
  <c r="R451" i="1"/>
  <c r="P451" i="1"/>
  <c r="P466" i="1" s="1"/>
  <c r="O451" i="1"/>
  <c r="O466" i="1" s="1"/>
  <c r="N451" i="1"/>
  <c r="N466" i="1" s="1"/>
  <c r="M451" i="1"/>
  <c r="K451" i="1"/>
  <c r="K466" i="1" s="1"/>
  <c r="Z466" i="1" s="1"/>
  <c r="J451" i="1"/>
  <c r="I451" i="1"/>
  <c r="I466" i="1" s="1"/>
  <c r="X466" i="1" s="1"/>
  <c r="H451" i="1"/>
  <c r="F451" i="1"/>
  <c r="E451" i="1"/>
  <c r="E466" i="1" s="1"/>
  <c r="D451" i="1"/>
  <c r="D466" i="1" s="1"/>
  <c r="C451" i="1"/>
  <c r="Z450" i="1"/>
  <c r="Y450" i="1"/>
  <c r="X450" i="1"/>
  <c r="W450" i="1"/>
  <c r="Z449" i="1"/>
  <c r="Y449" i="1"/>
  <c r="X449" i="1"/>
  <c r="W449" i="1"/>
  <c r="Z448" i="1"/>
  <c r="Y448" i="1"/>
  <c r="X448" i="1"/>
  <c r="W448" i="1"/>
  <c r="Z447" i="1"/>
  <c r="Y447" i="1"/>
  <c r="X447" i="1"/>
  <c r="W447" i="1"/>
  <c r="Z445" i="1"/>
  <c r="Y445" i="1"/>
  <c r="X445" i="1"/>
  <c r="W445" i="1"/>
  <c r="Z444" i="1"/>
  <c r="Y444" i="1"/>
  <c r="X444" i="1"/>
  <c r="W444" i="1"/>
  <c r="Z443" i="1"/>
  <c r="Z451" i="1" s="1"/>
  <c r="Y443" i="1"/>
  <c r="Y451" i="1" s="1"/>
  <c r="X443" i="1"/>
  <c r="X451" i="1" s="1"/>
  <c r="W443" i="1"/>
  <c r="W451" i="1" s="1"/>
  <c r="V54" i="4"/>
  <c r="V51" i="4"/>
  <c r="Y466" i="1" l="1"/>
  <c r="F466" i="1"/>
  <c r="C466" i="1"/>
  <c r="H466" i="1"/>
  <c r="M466" i="1"/>
  <c r="R466" i="1"/>
  <c r="AJ418" i="3"/>
  <c r="AI418" i="3"/>
  <c r="AH418" i="3"/>
  <c r="AG418" i="3"/>
  <c r="AF418" i="3"/>
  <c r="AE418" i="3"/>
  <c r="AD418" i="3"/>
  <c r="AC418" i="3"/>
  <c r="AB416" i="3"/>
  <c r="AB417" i="3"/>
  <c r="AB418" i="3"/>
  <c r="AB419" i="3"/>
  <c r="AB420" i="3"/>
  <c r="AB421" i="3"/>
  <c r="AB422" i="3"/>
  <c r="AB424" i="3"/>
  <c r="AB425" i="3"/>
  <c r="AB426" i="3"/>
  <c r="AB427" i="3"/>
  <c r="AB429" i="3"/>
  <c r="AB430" i="3"/>
  <c r="AB431" i="3"/>
  <c r="AB432" i="3"/>
  <c r="AB433" i="3"/>
  <c r="AB434" i="3"/>
  <c r="AB435" i="3"/>
  <c r="AB436" i="3"/>
  <c r="AB415" i="3"/>
  <c r="AA416" i="3"/>
  <c r="AA417" i="3"/>
  <c r="AA418" i="3"/>
  <c r="AA419" i="3"/>
  <c r="AA420" i="3"/>
  <c r="AA421" i="3"/>
  <c r="AA422" i="3"/>
  <c r="AA424" i="3"/>
  <c r="AA425" i="3"/>
  <c r="AA426" i="3"/>
  <c r="AA427" i="3"/>
  <c r="AA429" i="3"/>
  <c r="AA430" i="3"/>
  <c r="AA431" i="3"/>
  <c r="AA432" i="3"/>
  <c r="AA433" i="3"/>
  <c r="AA434" i="3"/>
  <c r="AA435" i="3"/>
  <c r="AA436" i="3"/>
  <c r="AA415" i="3"/>
  <c r="W416" i="3"/>
  <c r="W417" i="3"/>
  <c r="W418" i="3"/>
  <c r="W419" i="3"/>
  <c r="W420" i="3"/>
  <c r="W421" i="3"/>
  <c r="W422" i="3"/>
  <c r="W424" i="3"/>
  <c r="W425" i="3"/>
  <c r="W426" i="3"/>
  <c r="W427" i="3"/>
  <c r="W429" i="3"/>
  <c r="W430" i="3"/>
  <c r="W431" i="3"/>
  <c r="W432" i="3"/>
  <c r="W433" i="3"/>
  <c r="W434" i="3"/>
  <c r="W435" i="3"/>
  <c r="W436" i="3"/>
  <c r="W415" i="3"/>
  <c r="R416" i="3"/>
  <c r="R417" i="3"/>
  <c r="R418" i="3"/>
  <c r="R419" i="3"/>
  <c r="R420" i="3"/>
  <c r="R421" i="3"/>
  <c r="R422" i="3"/>
  <c r="R424" i="3"/>
  <c r="R425" i="3"/>
  <c r="R426" i="3"/>
  <c r="R427" i="3"/>
  <c r="R429" i="3"/>
  <c r="R430" i="3"/>
  <c r="R431" i="3"/>
  <c r="R432" i="3"/>
  <c r="R433" i="3"/>
  <c r="R434" i="3"/>
  <c r="R435" i="3"/>
  <c r="R436" i="3"/>
  <c r="R415" i="3"/>
  <c r="Z416" i="3"/>
  <c r="Z417" i="3"/>
  <c r="Z418" i="3"/>
  <c r="Z419" i="3"/>
  <c r="Z420" i="3"/>
  <c r="Z421" i="3"/>
  <c r="Z422" i="3"/>
  <c r="Z424" i="3"/>
  <c r="Z425" i="3"/>
  <c r="Z426" i="3"/>
  <c r="Z427" i="3"/>
  <c r="Z429" i="3"/>
  <c r="Z430" i="3"/>
  <c r="Z431" i="3"/>
  <c r="Z432" i="3"/>
  <c r="Z433" i="3"/>
  <c r="Z434" i="3"/>
  <c r="Z435" i="3"/>
  <c r="Z436" i="3"/>
  <c r="Z415" i="3"/>
  <c r="Y416" i="3"/>
  <c r="Y417" i="3"/>
  <c r="Y418" i="3"/>
  <c r="Y419" i="3"/>
  <c r="Y420" i="3"/>
  <c r="Y421" i="3"/>
  <c r="Y422" i="3"/>
  <c r="Y424" i="3"/>
  <c r="Y425" i="3"/>
  <c r="Y426" i="3"/>
  <c r="Y427" i="3"/>
  <c r="Y429" i="3"/>
  <c r="Y430" i="3"/>
  <c r="Y431" i="3"/>
  <c r="Y432" i="3"/>
  <c r="Y433" i="3"/>
  <c r="Y434" i="3"/>
  <c r="Y435" i="3"/>
  <c r="Y436" i="3"/>
  <c r="Y415" i="3"/>
  <c r="I415" i="3"/>
  <c r="X416" i="3"/>
  <c r="X417" i="3"/>
  <c r="X418" i="3"/>
  <c r="X419" i="3"/>
  <c r="X420" i="3"/>
  <c r="X421" i="3"/>
  <c r="X422" i="3"/>
  <c r="X424" i="3"/>
  <c r="X425" i="3"/>
  <c r="X426" i="3"/>
  <c r="X427" i="3"/>
  <c r="X429" i="3"/>
  <c r="X430" i="3"/>
  <c r="X431" i="3"/>
  <c r="X432" i="3"/>
  <c r="X433" i="3"/>
  <c r="X434" i="3"/>
  <c r="X435" i="3"/>
  <c r="X436" i="3"/>
  <c r="X415" i="3"/>
  <c r="T441" i="3"/>
  <c r="K441" i="3"/>
  <c r="V416" i="3"/>
  <c r="V417" i="3"/>
  <c r="V418" i="3"/>
  <c r="V419" i="3"/>
  <c r="V420" i="3"/>
  <c r="V421" i="3"/>
  <c r="V422" i="3"/>
  <c r="V424" i="3"/>
  <c r="V425" i="3"/>
  <c r="V426" i="3"/>
  <c r="V427" i="3"/>
  <c r="V429" i="3"/>
  <c r="V430" i="3"/>
  <c r="V431" i="3"/>
  <c r="V432" i="3"/>
  <c r="V433" i="3"/>
  <c r="V434" i="3"/>
  <c r="V435" i="3"/>
  <c r="V436" i="3"/>
  <c r="V415" i="3"/>
  <c r="U416" i="3"/>
  <c r="U417" i="3"/>
  <c r="U418" i="3"/>
  <c r="U419" i="3"/>
  <c r="U420" i="3"/>
  <c r="U421" i="3"/>
  <c r="U422" i="3"/>
  <c r="U424" i="3"/>
  <c r="U425" i="3"/>
  <c r="U426" i="3"/>
  <c r="U427" i="3"/>
  <c r="U429" i="3"/>
  <c r="U430" i="3"/>
  <c r="U431" i="3"/>
  <c r="U432" i="3"/>
  <c r="U433" i="3"/>
  <c r="U434" i="3"/>
  <c r="U435" i="3"/>
  <c r="U436" i="3"/>
  <c r="U415" i="3"/>
  <c r="S416" i="3"/>
  <c r="S417" i="3"/>
  <c r="S418" i="3"/>
  <c r="S419" i="3"/>
  <c r="S420" i="3"/>
  <c r="S421" i="3"/>
  <c r="S422" i="3"/>
  <c r="S424" i="3"/>
  <c r="S425" i="3"/>
  <c r="S426" i="3"/>
  <c r="S427" i="3"/>
  <c r="S429" i="3"/>
  <c r="S430" i="3"/>
  <c r="S431" i="3"/>
  <c r="S432" i="3"/>
  <c r="S433" i="3"/>
  <c r="S434" i="3"/>
  <c r="S435" i="3"/>
  <c r="S436" i="3"/>
  <c r="S415" i="3"/>
  <c r="Q429" i="3"/>
  <c r="Q430" i="3"/>
  <c r="Q431" i="3"/>
  <c r="Q432" i="3"/>
  <c r="Q433" i="3"/>
  <c r="Q434" i="3"/>
  <c r="Q435" i="3"/>
  <c r="Q436" i="3"/>
  <c r="Q424" i="3"/>
  <c r="Q425" i="3"/>
  <c r="Q426" i="3"/>
  <c r="Q427" i="3"/>
  <c r="Q417" i="3"/>
  <c r="Q418" i="3"/>
  <c r="Q419" i="3"/>
  <c r="Q420" i="3"/>
  <c r="Q421" i="3"/>
  <c r="Q422" i="3"/>
  <c r="Q416" i="3"/>
  <c r="Q415" i="3"/>
  <c r="P424" i="3"/>
  <c r="P425" i="3"/>
  <c r="P426" i="3"/>
  <c r="P427" i="3"/>
  <c r="P429" i="3"/>
  <c r="P430" i="3"/>
  <c r="P431" i="3"/>
  <c r="P432" i="3"/>
  <c r="P433" i="3"/>
  <c r="P434" i="3"/>
  <c r="P435" i="3"/>
  <c r="P436" i="3"/>
  <c r="P418" i="3"/>
  <c r="P419" i="3"/>
  <c r="P420" i="3"/>
  <c r="P421" i="3"/>
  <c r="P422" i="3"/>
  <c r="P417" i="3"/>
  <c r="P416" i="3"/>
  <c r="P415" i="3"/>
  <c r="L415" i="3"/>
  <c r="W466" i="1" l="1"/>
  <c r="L416" i="3"/>
  <c r="M416" i="3"/>
  <c r="N416" i="3"/>
  <c r="O416" i="3"/>
  <c r="L417" i="3"/>
  <c r="M417" i="3"/>
  <c r="N417" i="3"/>
  <c r="O417" i="3"/>
  <c r="L418" i="3"/>
  <c r="M418" i="3"/>
  <c r="N418" i="3"/>
  <c r="O418" i="3"/>
  <c r="L419" i="3"/>
  <c r="M419" i="3"/>
  <c r="N419" i="3"/>
  <c r="O419" i="3"/>
  <c r="L420" i="3"/>
  <c r="M420" i="3"/>
  <c r="N420" i="3"/>
  <c r="O420" i="3"/>
  <c r="L421" i="3"/>
  <c r="M421" i="3"/>
  <c r="N421" i="3"/>
  <c r="O421" i="3"/>
  <c r="L422" i="3"/>
  <c r="M422" i="3"/>
  <c r="N422" i="3"/>
  <c r="O422" i="3"/>
  <c r="L424" i="3"/>
  <c r="M424" i="3"/>
  <c r="N424" i="3"/>
  <c r="O424" i="3"/>
  <c r="L425" i="3"/>
  <c r="M425" i="3"/>
  <c r="N425" i="3"/>
  <c r="O425" i="3"/>
  <c r="L426" i="3"/>
  <c r="M426" i="3"/>
  <c r="N426" i="3"/>
  <c r="O426" i="3"/>
  <c r="L427" i="3"/>
  <c r="M427" i="3"/>
  <c r="N427" i="3"/>
  <c r="O427" i="3"/>
  <c r="L429" i="3"/>
  <c r="M429" i="3"/>
  <c r="N429" i="3"/>
  <c r="O429" i="3"/>
  <c r="L430" i="3"/>
  <c r="M430" i="3"/>
  <c r="N430" i="3"/>
  <c r="O430" i="3"/>
  <c r="L431" i="3"/>
  <c r="M431" i="3"/>
  <c r="N431" i="3"/>
  <c r="O431" i="3"/>
  <c r="L432" i="3"/>
  <c r="M432" i="3"/>
  <c r="N432" i="3"/>
  <c r="O432" i="3"/>
  <c r="L433" i="3"/>
  <c r="M433" i="3"/>
  <c r="N433" i="3"/>
  <c r="O433" i="3"/>
  <c r="L434" i="3"/>
  <c r="M434" i="3"/>
  <c r="N434" i="3"/>
  <c r="O434" i="3"/>
  <c r="L435" i="3"/>
  <c r="M435" i="3"/>
  <c r="N435" i="3"/>
  <c r="O435" i="3"/>
  <c r="L436" i="3"/>
  <c r="M436" i="3"/>
  <c r="N436" i="3"/>
  <c r="O436" i="3"/>
  <c r="O415" i="3"/>
  <c r="N415" i="3"/>
  <c r="M415" i="3"/>
  <c r="C436" i="3" l="1"/>
  <c r="C435" i="3"/>
  <c r="C434" i="3"/>
  <c r="C433" i="3"/>
  <c r="C432" i="3"/>
  <c r="C431" i="3"/>
  <c r="C430" i="3"/>
  <c r="C429" i="3"/>
  <c r="C427" i="3"/>
  <c r="C426" i="3"/>
  <c r="C425" i="3"/>
  <c r="C424" i="3"/>
  <c r="C422" i="3"/>
  <c r="C421" i="3"/>
  <c r="C420" i="3"/>
  <c r="C419" i="3"/>
  <c r="C418" i="3"/>
  <c r="C417" i="3"/>
  <c r="C416" i="3"/>
  <c r="C415" i="3"/>
  <c r="J416" i="3"/>
  <c r="J417" i="3"/>
  <c r="J418" i="3"/>
  <c r="J419" i="3"/>
  <c r="J420" i="3"/>
  <c r="J421" i="3"/>
  <c r="J422" i="3"/>
  <c r="J424" i="3"/>
  <c r="J425" i="3"/>
  <c r="J426" i="3"/>
  <c r="J427" i="3"/>
  <c r="J429" i="3"/>
  <c r="J430" i="3"/>
  <c r="J431" i="3"/>
  <c r="J432" i="3"/>
  <c r="J433" i="3"/>
  <c r="J434" i="3"/>
  <c r="J435" i="3"/>
  <c r="J436" i="3"/>
  <c r="J415" i="3"/>
  <c r="I416" i="3"/>
  <c r="I417" i="3"/>
  <c r="I418" i="3"/>
  <c r="I419" i="3"/>
  <c r="I420" i="3"/>
  <c r="I421" i="3"/>
  <c r="I422" i="3"/>
  <c r="I424" i="3"/>
  <c r="I425" i="3"/>
  <c r="I426" i="3"/>
  <c r="I427" i="3"/>
  <c r="I429" i="3"/>
  <c r="I430" i="3"/>
  <c r="I431" i="3"/>
  <c r="I432" i="3"/>
  <c r="I433" i="3"/>
  <c r="I434" i="3"/>
  <c r="I435" i="3"/>
  <c r="I436" i="3"/>
  <c r="H425" i="3"/>
  <c r="H426" i="3"/>
  <c r="H427" i="3"/>
  <c r="H429" i="3"/>
  <c r="H430" i="3"/>
  <c r="H431" i="3"/>
  <c r="H432" i="3"/>
  <c r="H433" i="3"/>
  <c r="H434" i="3"/>
  <c r="H435" i="3"/>
  <c r="H436" i="3"/>
  <c r="H421" i="3"/>
  <c r="H422" i="3"/>
  <c r="H424" i="3"/>
  <c r="H416" i="3"/>
  <c r="H417" i="3"/>
  <c r="H418" i="3"/>
  <c r="H419" i="3"/>
  <c r="H420" i="3"/>
  <c r="H415" i="3"/>
  <c r="G418" i="3"/>
  <c r="G419" i="3"/>
  <c r="G420" i="3"/>
  <c r="G421" i="3"/>
  <c r="G422" i="3"/>
  <c r="G424" i="3"/>
  <c r="G425" i="3"/>
  <c r="G426" i="3"/>
  <c r="G427" i="3"/>
  <c r="G429" i="3"/>
  <c r="G430" i="3"/>
  <c r="G431" i="3"/>
  <c r="G432" i="3"/>
  <c r="G433" i="3"/>
  <c r="G434" i="3"/>
  <c r="G435" i="3"/>
  <c r="G436" i="3"/>
  <c r="G416" i="3"/>
  <c r="G417" i="3"/>
  <c r="G415" i="3"/>
  <c r="D416" i="3" l="1"/>
  <c r="E416" i="3"/>
  <c r="F416" i="3"/>
  <c r="D417" i="3"/>
  <c r="E417" i="3"/>
  <c r="F417" i="3"/>
  <c r="D418" i="3"/>
  <c r="E418" i="3"/>
  <c r="F418" i="3"/>
  <c r="D419" i="3"/>
  <c r="E419" i="3"/>
  <c r="F419" i="3"/>
  <c r="D420" i="3"/>
  <c r="E420" i="3"/>
  <c r="F420" i="3"/>
  <c r="D421" i="3"/>
  <c r="E421" i="3"/>
  <c r="F421" i="3"/>
  <c r="D422" i="3"/>
  <c r="E422" i="3"/>
  <c r="F422" i="3"/>
  <c r="D424" i="3"/>
  <c r="E424" i="3"/>
  <c r="F424" i="3"/>
  <c r="D425" i="3"/>
  <c r="E425" i="3"/>
  <c r="F425" i="3"/>
  <c r="D426" i="3"/>
  <c r="E426" i="3"/>
  <c r="F426" i="3"/>
  <c r="D427" i="3"/>
  <c r="E427" i="3"/>
  <c r="F427" i="3"/>
  <c r="D429" i="3"/>
  <c r="E429" i="3"/>
  <c r="F429" i="3"/>
  <c r="D430" i="3"/>
  <c r="E430" i="3"/>
  <c r="F430" i="3"/>
  <c r="D431" i="3"/>
  <c r="E431" i="3"/>
  <c r="F431" i="3"/>
  <c r="D432" i="3"/>
  <c r="E432" i="3"/>
  <c r="F432" i="3"/>
  <c r="D433" i="3"/>
  <c r="E433" i="3"/>
  <c r="F433" i="3"/>
  <c r="D434" i="3"/>
  <c r="E434" i="3"/>
  <c r="F434" i="3"/>
  <c r="D435" i="3"/>
  <c r="E435" i="3"/>
  <c r="F435" i="3"/>
  <c r="D436" i="3"/>
  <c r="E436" i="3"/>
  <c r="F436" i="3"/>
  <c r="F415" i="3"/>
  <c r="E415" i="3"/>
  <c r="D415" i="3"/>
  <c r="T421" i="1"/>
  <c r="O421" i="1"/>
  <c r="J421" i="1"/>
  <c r="D423" i="3" s="1"/>
  <c r="E421" i="1"/>
  <c r="C384" i="2"/>
  <c r="D384" i="2"/>
  <c r="E384" i="2"/>
  <c r="F384" i="2"/>
  <c r="H384" i="2"/>
  <c r="I384" i="2"/>
  <c r="J384" i="2"/>
  <c r="K384" i="2"/>
  <c r="M384" i="2"/>
  <c r="N384" i="2"/>
  <c r="O384" i="2"/>
  <c r="P384" i="2"/>
  <c r="R384" i="2"/>
  <c r="S384" i="2"/>
  <c r="T384" i="2"/>
  <c r="U384" i="2"/>
  <c r="W384" i="2"/>
  <c r="X384" i="2"/>
  <c r="Y384" i="2"/>
  <c r="Z384" i="2"/>
  <c r="C385" i="2"/>
  <c r="D385" i="2"/>
  <c r="E385" i="2"/>
  <c r="F385" i="2"/>
  <c r="H385" i="2"/>
  <c r="I385" i="2"/>
  <c r="J385" i="2"/>
  <c r="K385" i="2"/>
  <c r="M385" i="2"/>
  <c r="N385" i="2"/>
  <c r="O385" i="2"/>
  <c r="P385" i="2"/>
  <c r="R385" i="2"/>
  <c r="S385" i="2"/>
  <c r="T385" i="2"/>
  <c r="U385" i="2"/>
  <c r="W385" i="2"/>
  <c r="X385" i="2"/>
  <c r="Y385" i="2"/>
  <c r="Z385" i="2"/>
  <c r="C386" i="2"/>
  <c r="D386" i="2"/>
  <c r="E386" i="2"/>
  <c r="F386" i="2"/>
  <c r="H386" i="2"/>
  <c r="I386" i="2"/>
  <c r="J386" i="2"/>
  <c r="K386" i="2"/>
  <c r="M386" i="2"/>
  <c r="N386" i="2"/>
  <c r="O386" i="2"/>
  <c r="P386" i="2"/>
  <c r="R386" i="2"/>
  <c r="S386" i="2"/>
  <c r="T386" i="2"/>
  <c r="U386" i="2"/>
  <c r="W386" i="2"/>
  <c r="X386" i="2"/>
  <c r="Y386" i="2"/>
  <c r="Z386" i="2"/>
  <c r="C387" i="2"/>
  <c r="D387" i="2"/>
  <c r="E387" i="2"/>
  <c r="F387" i="2"/>
  <c r="H387" i="2"/>
  <c r="I387" i="2"/>
  <c r="J387" i="2"/>
  <c r="K387" i="2"/>
  <c r="M387" i="2"/>
  <c r="N387" i="2"/>
  <c r="O387" i="2"/>
  <c r="P387" i="2"/>
  <c r="R387" i="2"/>
  <c r="S387" i="2"/>
  <c r="T387" i="2"/>
  <c r="U387" i="2"/>
  <c r="W387" i="2"/>
  <c r="X387" i="2"/>
  <c r="Y387" i="2"/>
  <c r="Z387" i="2"/>
  <c r="C388" i="2"/>
  <c r="D388" i="2"/>
  <c r="E388" i="2"/>
  <c r="F388" i="2"/>
  <c r="H388" i="2"/>
  <c r="I388" i="2"/>
  <c r="J388" i="2"/>
  <c r="K388" i="2"/>
  <c r="M388" i="2"/>
  <c r="N388" i="2"/>
  <c r="O388" i="2"/>
  <c r="P388" i="2"/>
  <c r="R388" i="2"/>
  <c r="S388" i="2"/>
  <c r="T388" i="2"/>
  <c r="U388" i="2"/>
  <c r="W388" i="2"/>
  <c r="X388" i="2"/>
  <c r="Y388" i="2"/>
  <c r="Z388" i="2"/>
  <c r="C389" i="2"/>
  <c r="D389" i="2"/>
  <c r="E389" i="2"/>
  <c r="F389" i="2"/>
  <c r="H389" i="2"/>
  <c r="I389" i="2"/>
  <c r="J389" i="2"/>
  <c r="K389" i="2"/>
  <c r="M389" i="2"/>
  <c r="N389" i="2"/>
  <c r="O389" i="2"/>
  <c r="P389" i="2"/>
  <c r="R389" i="2"/>
  <c r="S389" i="2"/>
  <c r="T389" i="2"/>
  <c r="U389" i="2"/>
  <c r="W389" i="2"/>
  <c r="X389" i="2"/>
  <c r="Y389" i="2"/>
  <c r="Z389" i="2"/>
  <c r="C390" i="2"/>
  <c r="D390" i="2"/>
  <c r="E390" i="2"/>
  <c r="F390" i="2"/>
  <c r="H390" i="2"/>
  <c r="I390" i="2"/>
  <c r="J390" i="2"/>
  <c r="K390" i="2"/>
  <c r="M390" i="2"/>
  <c r="N390" i="2"/>
  <c r="O390" i="2"/>
  <c r="P390" i="2"/>
  <c r="R390" i="2"/>
  <c r="S390" i="2"/>
  <c r="T390" i="2"/>
  <c r="U390" i="2"/>
  <c r="W390" i="2"/>
  <c r="X390" i="2"/>
  <c r="Y390" i="2"/>
  <c r="Z390" i="2"/>
  <c r="C391" i="2"/>
  <c r="D391" i="2"/>
  <c r="E391" i="2"/>
  <c r="F391" i="2"/>
  <c r="H391" i="2"/>
  <c r="I391" i="2"/>
  <c r="J391" i="2"/>
  <c r="K391" i="2"/>
  <c r="M391" i="2"/>
  <c r="N391" i="2"/>
  <c r="O391" i="2"/>
  <c r="P391" i="2"/>
  <c r="R391" i="2"/>
  <c r="S391" i="2"/>
  <c r="T391" i="2"/>
  <c r="U391" i="2"/>
  <c r="W391" i="2"/>
  <c r="X391" i="2"/>
  <c r="Y391" i="2"/>
  <c r="Z391" i="2"/>
  <c r="C392" i="2"/>
  <c r="D392" i="2"/>
  <c r="E392" i="2"/>
  <c r="F392" i="2"/>
  <c r="H392" i="2"/>
  <c r="I392" i="2"/>
  <c r="J392" i="2"/>
  <c r="K392" i="2"/>
  <c r="M392" i="2"/>
  <c r="N392" i="2"/>
  <c r="O392" i="2"/>
  <c r="P392" i="2"/>
  <c r="R392" i="2"/>
  <c r="S392" i="2"/>
  <c r="T392" i="2"/>
  <c r="U392" i="2"/>
  <c r="W392" i="2"/>
  <c r="X392" i="2"/>
  <c r="Y392" i="2"/>
  <c r="Z392" i="2"/>
  <c r="C393" i="2"/>
  <c r="D393" i="2"/>
  <c r="E393" i="2"/>
  <c r="F393" i="2"/>
  <c r="H393" i="2"/>
  <c r="I393" i="2"/>
  <c r="J393" i="2"/>
  <c r="K393" i="2"/>
  <c r="M393" i="2"/>
  <c r="N393" i="2"/>
  <c r="O393" i="2"/>
  <c r="P393" i="2"/>
  <c r="R393" i="2"/>
  <c r="S393" i="2"/>
  <c r="T393" i="2"/>
  <c r="U393" i="2"/>
  <c r="W393" i="2"/>
  <c r="X393" i="2"/>
  <c r="Y393" i="2"/>
  <c r="Z393" i="2"/>
  <c r="C394" i="2"/>
  <c r="D394" i="2"/>
  <c r="E394" i="2"/>
  <c r="F394" i="2"/>
  <c r="H394" i="2"/>
  <c r="I394" i="2"/>
  <c r="J394" i="2"/>
  <c r="K394" i="2"/>
  <c r="M394" i="2"/>
  <c r="N394" i="2"/>
  <c r="O394" i="2"/>
  <c r="P394" i="2"/>
  <c r="R394" i="2"/>
  <c r="S394" i="2"/>
  <c r="T394" i="2"/>
  <c r="U394" i="2"/>
  <c r="W394" i="2"/>
  <c r="X394" i="2"/>
  <c r="Y394" i="2"/>
  <c r="Z394" i="2"/>
  <c r="C395" i="2"/>
  <c r="D395" i="2"/>
  <c r="E395" i="2"/>
  <c r="F395" i="2"/>
  <c r="H395" i="2"/>
  <c r="I395" i="2"/>
  <c r="J395" i="2"/>
  <c r="K395" i="2"/>
  <c r="M395" i="2"/>
  <c r="N395" i="2"/>
  <c r="O395" i="2"/>
  <c r="P395" i="2"/>
  <c r="R395" i="2"/>
  <c r="S395" i="2"/>
  <c r="T395" i="2"/>
  <c r="U395" i="2"/>
  <c r="W395" i="2"/>
  <c r="X395" i="2"/>
  <c r="Y395" i="2"/>
  <c r="Z395" i="2"/>
  <c r="C396" i="2"/>
  <c r="D396" i="2"/>
  <c r="E396" i="2"/>
  <c r="F396" i="2"/>
  <c r="H396" i="2"/>
  <c r="I396" i="2"/>
  <c r="J396" i="2"/>
  <c r="K396" i="2"/>
  <c r="M396" i="2"/>
  <c r="N396" i="2"/>
  <c r="O396" i="2"/>
  <c r="P396" i="2"/>
  <c r="R396" i="2"/>
  <c r="S396" i="2"/>
  <c r="T396" i="2"/>
  <c r="U396" i="2"/>
  <c r="W396" i="2"/>
  <c r="X396" i="2"/>
  <c r="Y396" i="2"/>
  <c r="Z396" i="2"/>
  <c r="C397" i="2"/>
  <c r="D397" i="2"/>
  <c r="E397" i="2"/>
  <c r="F397" i="2"/>
  <c r="H397" i="2"/>
  <c r="I397" i="2"/>
  <c r="J397" i="2"/>
  <c r="K397" i="2"/>
  <c r="M397" i="2"/>
  <c r="N397" i="2"/>
  <c r="O397" i="2"/>
  <c r="P397" i="2"/>
  <c r="R397" i="2"/>
  <c r="S397" i="2"/>
  <c r="T397" i="2"/>
  <c r="U397" i="2"/>
  <c r="W397" i="2"/>
  <c r="X397" i="2"/>
  <c r="Y397" i="2"/>
  <c r="Z397" i="2"/>
  <c r="C398" i="2"/>
  <c r="D398" i="2"/>
  <c r="E398" i="2"/>
  <c r="F398" i="2"/>
  <c r="H398" i="2"/>
  <c r="I398" i="2"/>
  <c r="J398" i="2"/>
  <c r="K398" i="2"/>
  <c r="M398" i="2"/>
  <c r="N398" i="2"/>
  <c r="O398" i="2"/>
  <c r="P398" i="2"/>
  <c r="R398" i="2"/>
  <c r="S398" i="2"/>
  <c r="T398" i="2"/>
  <c r="U398" i="2"/>
  <c r="W398" i="2"/>
  <c r="X398" i="2"/>
  <c r="Y398" i="2"/>
  <c r="Z398" i="2"/>
  <c r="C399" i="2"/>
  <c r="D399" i="2"/>
  <c r="E399" i="2"/>
  <c r="F399" i="2"/>
  <c r="H399" i="2"/>
  <c r="I399" i="2"/>
  <c r="J399" i="2"/>
  <c r="K399" i="2"/>
  <c r="M399" i="2"/>
  <c r="N399" i="2"/>
  <c r="O399" i="2"/>
  <c r="P399" i="2"/>
  <c r="R399" i="2"/>
  <c r="S399" i="2"/>
  <c r="T399" i="2"/>
  <c r="U399" i="2"/>
  <c r="W399" i="2"/>
  <c r="X399" i="2"/>
  <c r="Y399" i="2"/>
  <c r="Z399" i="2"/>
  <c r="C400" i="2"/>
  <c r="D400" i="2"/>
  <c r="E400" i="2"/>
  <c r="F400" i="2"/>
  <c r="H400" i="2"/>
  <c r="I400" i="2"/>
  <c r="J400" i="2"/>
  <c r="K400" i="2"/>
  <c r="M400" i="2"/>
  <c r="N400" i="2"/>
  <c r="O400" i="2"/>
  <c r="P400" i="2"/>
  <c r="R400" i="2"/>
  <c r="S400" i="2"/>
  <c r="T400" i="2"/>
  <c r="U400" i="2"/>
  <c r="W400" i="2"/>
  <c r="X400" i="2"/>
  <c r="Y400" i="2"/>
  <c r="Z400" i="2"/>
  <c r="C401" i="2"/>
  <c r="D401" i="2"/>
  <c r="E401" i="2"/>
  <c r="F401" i="2"/>
  <c r="H401" i="2"/>
  <c r="I401" i="2"/>
  <c r="J401" i="2"/>
  <c r="K401" i="2"/>
  <c r="M401" i="2"/>
  <c r="N401" i="2"/>
  <c r="O401" i="2"/>
  <c r="P401" i="2"/>
  <c r="R401" i="2"/>
  <c r="S401" i="2"/>
  <c r="T401" i="2"/>
  <c r="U401" i="2"/>
  <c r="W401" i="2"/>
  <c r="X401" i="2"/>
  <c r="Y401" i="2"/>
  <c r="Z401" i="2"/>
  <c r="C402" i="2"/>
  <c r="D402" i="2"/>
  <c r="E402" i="2"/>
  <c r="F402" i="2"/>
  <c r="H402" i="2"/>
  <c r="I402" i="2"/>
  <c r="J402" i="2"/>
  <c r="K402" i="2"/>
  <c r="M402" i="2"/>
  <c r="N402" i="2"/>
  <c r="O402" i="2"/>
  <c r="P402" i="2"/>
  <c r="R402" i="2"/>
  <c r="S402" i="2"/>
  <c r="T402" i="2"/>
  <c r="U402" i="2"/>
  <c r="W402" i="2"/>
  <c r="X402" i="2"/>
  <c r="Y402" i="2"/>
  <c r="Z402" i="2"/>
  <c r="C403" i="2"/>
  <c r="D403" i="2"/>
  <c r="E403" i="2"/>
  <c r="F403" i="2"/>
  <c r="H403" i="2"/>
  <c r="I403" i="2"/>
  <c r="J403" i="2"/>
  <c r="K403" i="2"/>
  <c r="M403" i="2"/>
  <c r="N403" i="2"/>
  <c r="O403" i="2"/>
  <c r="P403" i="2"/>
  <c r="R403" i="2"/>
  <c r="S403" i="2"/>
  <c r="T403" i="2"/>
  <c r="U403" i="2"/>
  <c r="W403" i="2"/>
  <c r="X403" i="2"/>
  <c r="Y403" i="2"/>
  <c r="Z403" i="2"/>
  <c r="C404" i="2"/>
  <c r="D404" i="2"/>
  <c r="E404" i="2"/>
  <c r="F404" i="2"/>
  <c r="H404" i="2"/>
  <c r="I404" i="2"/>
  <c r="J404" i="2"/>
  <c r="K404" i="2"/>
  <c r="M404" i="2"/>
  <c r="N404" i="2"/>
  <c r="O404" i="2"/>
  <c r="P404" i="2"/>
  <c r="R404" i="2"/>
  <c r="S404" i="2"/>
  <c r="T404" i="2"/>
  <c r="U404" i="2"/>
  <c r="W404" i="2"/>
  <c r="X404" i="2"/>
  <c r="Y404" i="2"/>
  <c r="Z404" i="2"/>
  <c r="C405" i="2"/>
  <c r="D405" i="2"/>
  <c r="E405" i="2"/>
  <c r="F405" i="2"/>
  <c r="H405" i="2"/>
  <c r="I405" i="2"/>
  <c r="J405" i="2"/>
  <c r="K405" i="2"/>
  <c r="M405" i="2"/>
  <c r="N405" i="2"/>
  <c r="O405" i="2"/>
  <c r="P405" i="2"/>
  <c r="R405" i="2"/>
  <c r="S405" i="2"/>
  <c r="T405" i="2"/>
  <c r="U405" i="2"/>
  <c r="W405" i="2"/>
  <c r="X405" i="2"/>
  <c r="Y405" i="2"/>
  <c r="Z405" i="2"/>
  <c r="C406" i="2"/>
  <c r="D406" i="2"/>
  <c r="E406" i="2"/>
  <c r="F406" i="2"/>
  <c r="H406" i="2"/>
  <c r="I406" i="2"/>
  <c r="J406" i="2"/>
  <c r="K406" i="2"/>
  <c r="M406" i="2"/>
  <c r="N406" i="2"/>
  <c r="O406" i="2"/>
  <c r="P406" i="2"/>
  <c r="R406" i="2"/>
  <c r="S406" i="2"/>
  <c r="T406" i="2"/>
  <c r="U406" i="2"/>
  <c r="W406" i="2"/>
  <c r="X406" i="2"/>
  <c r="Y406" i="2"/>
  <c r="Z406" i="2"/>
  <c r="C407" i="2"/>
  <c r="D407" i="2"/>
  <c r="E407" i="2"/>
  <c r="F407" i="2"/>
  <c r="H407" i="2"/>
  <c r="I407" i="2"/>
  <c r="J407" i="2"/>
  <c r="K407" i="2"/>
  <c r="M407" i="2"/>
  <c r="N407" i="2"/>
  <c r="O407" i="2"/>
  <c r="P407" i="2"/>
  <c r="R407" i="2"/>
  <c r="S407" i="2"/>
  <c r="T407" i="2"/>
  <c r="U407" i="2"/>
  <c r="W407" i="2"/>
  <c r="X407" i="2"/>
  <c r="Y407" i="2"/>
  <c r="Z407" i="2"/>
  <c r="U435" i="1"/>
  <c r="T435" i="1"/>
  <c r="S435" i="1"/>
  <c r="R435" i="1"/>
  <c r="P435" i="1"/>
  <c r="O435" i="1"/>
  <c r="N435" i="1"/>
  <c r="M435" i="1"/>
  <c r="K435" i="1"/>
  <c r="H437" i="3" s="1"/>
  <c r="J435" i="1"/>
  <c r="I435" i="1"/>
  <c r="H435" i="1"/>
  <c r="E437" i="3" s="1"/>
  <c r="F435" i="1"/>
  <c r="E435" i="1"/>
  <c r="D435" i="1"/>
  <c r="C435" i="1"/>
  <c r="Z434" i="1"/>
  <c r="Y434" i="1"/>
  <c r="AD436" i="3" s="1"/>
  <c r="X434" i="1"/>
  <c r="W434" i="1"/>
  <c r="Z433" i="1"/>
  <c r="Y433" i="1"/>
  <c r="X433" i="1"/>
  <c r="W433" i="1"/>
  <c r="Z432" i="1"/>
  <c r="Y432" i="1"/>
  <c r="X432" i="1"/>
  <c r="W432" i="1"/>
  <c r="Z431" i="1"/>
  <c r="AH433" i="3" s="1"/>
  <c r="Y431" i="1"/>
  <c r="X431" i="1"/>
  <c r="W431" i="1"/>
  <c r="Z430" i="1"/>
  <c r="Y430" i="1"/>
  <c r="AD432" i="3" s="1"/>
  <c r="X430" i="1"/>
  <c r="W430" i="1"/>
  <c r="Z429" i="1"/>
  <c r="Y429" i="1"/>
  <c r="X429" i="1"/>
  <c r="W429" i="1"/>
  <c r="Z428" i="1"/>
  <c r="Y428" i="1"/>
  <c r="X428" i="1"/>
  <c r="W428" i="1"/>
  <c r="Z427" i="1"/>
  <c r="Y427" i="1"/>
  <c r="X427" i="1"/>
  <c r="W427" i="1"/>
  <c r="V426" i="1"/>
  <c r="U426" i="1"/>
  <c r="T426" i="1"/>
  <c r="V428" i="3" s="1"/>
  <c r="S426" i="1"/>
  <c r="R426" i="1"/>
  <c r="P426" i="1"/>
  <c r="O426" i="1"/>
  <c r="M428" i="3" s="1"/>
  <c r="N426" i="1"/>
  <c r="M426" i="1"/>
  <c r="K426" i="1"/>
  <c r="J426" i="1"/>
  <c r="D428" i="3" s="1"/>
  <c r="I426" i="1"/>
  <c r="H426" i="1"/>
  <c r="G426" i="1"/>
  <c r="G436" i="1" s="1"/>
  <c r="F426" i="1"/>
  <c r="E426" i="1"/>
  <c r="D426" i="1"/>
  <c r="C426" i="1"/>
  <c r="Z425" i="1"/>
  <c r="Y425" i="1"/>
  <c r="AD427" i="3" s="1"/>
  <c r="X425" i="1"/>
  <c r="W425" i="1"/>
  <c r="Z424" i="1"/>
  <c r="Y424" i="1"/>
  <c r="X424" i="1"/>
  <c r="W424" i="1"/>
  <c r="Z423" i="1"/>
  <c r="Y423" i="1"/>
  <c r="X423" i="1"/>
  <c r="W423" i="1"/>
  <c r="Z422" i="1"/>
  <c r="Y422" i="1"/>
  <c r="X422" i="1"/>
  <c r="W422" i="1"/>
  <c r="U421" i="1"/>
  <c r="Z423" i="3" s="1"/>
  <c r="S421" i="1"/>
  <c r="R421" i="1"/>
  <c r="P421" i="1"/>
  <c r="N421" i="1"/>
  <c r="M421" i="1"/>
  <c r="K421" i="1"/>
  <c r="I421" i="1"/>
  <c r="H421" i="1"/>
  <c r="F421" i="1"/>
  <c r="D421" i="1"/>
  <c r="C421" i="1"/>
  <c r="Z420" i="1"/>
  <c r="Y420" i="1"/>
  <c r="AD422" i="3" s="1"/>
  <c r="X420" i="1"/>
  <c r="W420" i="1"/>
  <c r="Z419" i="1"/>
  <c r="Y419" i="1"/>
  <c r="X419" i="1"/>
  <c r="W419" i="1"/>
  <c r="Z418" i="1"/>
  <c r="Y418" i="1"/>
  <c r="X418" i="1"/>
  <c r="W418" i="1"/>
  <c r="Z417" i="1"/>
  <c r="AH419" i="3" s="1"/>
  <c r="Y417" i="1"/>
  <c r="X417" i="1"/>
  <c r="W417" i="1"/>
  <c r="Z415" i="1"/>
  <c r="Y415" i="1"/>
  <c r="X415" i="1"/>
  <c r="W415" i="1"/>
  <c r="Z414" i="1"/>
  <c r="AH416" i="3" s="1"/>
  <c r="Y414" i="1"/>
  <c r="AD416" i="3" s="1"/>
  <c r="X414" i="1"/>
  <c r="W414" i="1"/>
  <c r="Z413" i="1"/>
  <c r="AH415" i="3" s="1"/>
  <c r="Y413" i="1"/>
  <c r="AD415" i="3" s="1"/>
  <c r="X413" i="1"/>
  <c r="W413" i="1"/>
  <c r="AH417" i="3" l="1"/>
  <c r="AH420" i="3"/>
  <c r="AH426" i="3"/>
  <c r="AJ431" i="3"/>
  <c r="AI431" i="3"/>
  <c r="AG431" i="3"/>
  <c r="AJ434" i="3"/>
  <c r="AI434" i="3"/>
  <c r="AG434" i="3"/>
  <c r="AF415" i="3"/>
  <c r="AE415" i="3"/>
  <c r="AC415" i="3"/>
  <c r="AF416" i="3"/>
  <c r="AE416" i="3"/>
  <c r="AC416" i="3"/>
  <c r="AF417" i="3"/>
  <c r="AE417" i="3"/>
  <c r="AC417" i="3"/>
  <c r="AF419" i="3"/>
  <c r="AE419" i="3"/>
  <c r="AC419" i="3"/>
  <c r="AC420" i="3"/>
  <c r="AF420" i="3"/>
  <c r="AE420" i="3"/>
  <c r="AF421" i="3"/>
  <c r="AE421" i="3"/>
  <c r="AC421" i="3"/>
  <c r="AF422" i="3"/>
  <c r="AE422" i="3"/>
  <c r="AC422" i="3"/>
  <c r="I423" i="3"/>
  <c r="G423" i="3"/>
  <c r="Q423" i="3"/>
  <c r="W426" i="1"/>
  <c r="AF424" i="3"/>
  <c r="AE424" i="3"/>
  <c r="AC424" i="3"/>
  <c r="AF425" i="3"/>
  <c r="AE425" i="3"/>
  <c r="AC425" i="3"/>
  <c r="AF426" i="3"/>
  <c r="AE426" i="3"/>
  <c r="AC426" i="3"/>
  <c r="AF427" i="3"/>
  <c r="AE427" i="3"/>
  <c r="AC427" i="3"/>
  <c r="H428" i="3"/>
  <c r="Q428" i="3"/>
  <c r="Z428" i="3"/>
  <c r="Y435" i="1"/>
  <c r="AD437" i="3" s="1"/>
  <c r="AD429" i="3"/>
  <c r="AD430" i="3"/>
  <c r="AD431" i="3"/>
  <c r="AD433" i="3"/>
  <c r="AD434" i="3"/>
  <c r="AD435" i="3"/>
  <c r="D437" i="3"/>
  <c r="M437" i="3"/>
  <c r="V437" i="3"/>
  <c r="M423" i="3"/>
  <c r="AH421" i="3"/>
  <c r="C423" i="3"/>
  <c r="E423" i="3"/>
  <c r="Z426" i="1"/>
  <c r="AH428" i="3" s="1"/>
  <c r="AH424" i="3"/>
  <c r="AH427" i="3"/>
  <c r="X435" i="1"/>
  <c r="AJ429" i="3"/>
  <c r="AI429" i="3"/>
  <c r="AG429" i="3"/>
  <c r="AJ432" i="3"/>
  <c r="AI432" i="3"/>
  <c r="AG432" i="3"/>
  <c r="AJ435" i="3"/>
  <c r="AI435" i="3"/>
  <c r="AG435" i="3"/>
  <c r="J437" i="3"/>
  <c r="G437" i="3"/>
  <c r="I437" i="3"/>
  <c r="AA437" i="3"/>
  <c r="Y437" i="3"/>
  <c r="AB437" i="3"/>
  <c r="AJ416" i="3"/>
  <c r="AI416" i="3"/>
  <c r="AG416" i="3"/>
  <c r="AJ417" i="3"/>
  <c r="AI417" i="3"/>
  <c r="AG417" i="3"/>
  <c r="AJ419" i="3"/>
  <c r="AI419" i="3"/>
  <c r="AG419" i="3"/>
  <c r="AJ420" i="3"/>
  <c r="AG420" i="3"/>
  <c r="AI420" i="3"/>
  <c r="AJ421" i="3"/>
  <c r="AI421" i="3"/>
  <c r="AG421" i="3"/>
  <c r="AJ422" i="3"/>
  <c r="AI422" i="3"/>
  <c r="AG422" i="3"/>
  <c r="F423" i="3"/>
  <c r="H423" i="3"/>
  <c r="X423" i="3"/>
  <c r="W423" i="3"/>
  <c r="U423" i="3"/>
  <c r="X426" i="1"/>
  <c r="AJ424" i="3"/>
  <c r="AI424" i="3"/>
  <c r="AG424" i="3"/>
  <c r="AJ425" i="3"/>
  <c r="AI425" i="3"/>
  <c r="AG425" i="3"/>
  <c r="AJ426" i="3"/>
  <c r="AI426" i="3"/>
  <c r="AG426" i="3"/>
  <c r="AJ427" i="3"/>
  <c r="AI427" i="3"/>
  <c r="AG427" i="3"/>
  <c r="C428" i="3"/>
  <c r="E428" i="3"/>
  <c r="F428" i="3"/>
  <c r="L428" i="3"/>
  <c r="O428" i="3"/>
  <c r="N428" i="3"/>
  <c r="X428" i="3"/>
  <c r="W428" i="3"/>
  <c r="U428" i="3"/>
  <c r="Z435" i="1"/>
  <c r="AH437" i="3" s="1"/>
  <c r="AH429" i="3"/>
  <c r="AH430" i="3"/>
  <c r="AH431" i="3"/>
  <c r="AH432" i="3"/>
  <c r="AH434" i="3"/>
  <c r="AH435" i="3"/>
  <c r="AH436" i="3"/>
  <c r="Q437" i="3"/>
  <c r="Z437" i="3"/>
  <c r="V423" i="3"/>
  <c r="AH422" i="3"/>
  <c r="S423" i="3"/>
  <c r="R423" i="3"/>
  <c r="P423" i="3"/>
  <c r="AH425" i="3"/>
  <c r="AJ430" i="3"/>
  <c r="AI430" i="3"/>
  <c r="AG430" i="3"/>
  <c r="AJ433" i="3"/>
  <c r="AI433" i="3"/>
  <c r="AG433" i="3"/>
  <c r="AG436" i="3"/>
  <c r="AJ436" i="3"/>
  <c r="AI436" i="3"/>
  <c r="R437" i="3"/>
  <c r="P437" i="3"/>
  <c r="S437" i="3"/>
  <c r="AJ415" i="3"/>
  <c r="AI415" i="3"/>
  <c r="AG415" i="3"/>
  <c r="AD417" i="3"/>
  <c r="AD419" i="3"/>
  <c r="AD420" i="3"/>
  <c r="AD421" i="3"/>
  <c r="F436" i="1"/>
  <c r="L423" i="3"/>
  <c r="N423" i="3"/>
  <c r="Y423" i="3"/>
  <c r="AB423" i="3"/>
  <c r="AA423" i="3"/>
  <c r="Y426" i="1"/>
  <c r="AD428" i="3" s="1"/>
  <c r="AD424" i="3"/>
  <c r="AD425" i="3"/>
  <c r="AD426" i="3"/>
  <c r="J428" i="3"/>
  <c r="G428" i="3"/>
  <c r="I428" i="3"/>
  <c r="R428" i="3"/>
  <c r="P428" i="3"/>
  <c r="S428" i="3"/>
  <c r="AB428" i="3"/>
  <c r="AA428" i="3"/>
  <c r="Y428" i="3"/>
  <c r="W435" i="1"/>
  <c r="AF429" i="3"/>
  <c r="AE429" i="3"/>
  <c r="AC429" i="3"/>
  <c r="AF430" i="3"/>
  <c r="AE430" i="3"/>
  <c r="AC430" i="3"/>
  <c r="AF431" i="3"/>
  <c r="AE431" i="3"/>
  <c r="AC431" i="3"/>
  <c r="AF432" i="3"/>
  <c r="AE432" i="3"/>
  <c r="AC432" i="3"/>
  <c r="AF433" i="3"/>
  <c r="AE433" i="3"/>
  <c r="AC433" i="3"/>
  <c r="AF434" i="3"/>
  <c r="AE434" i="3"/>
  <c r="AC434" i="3"/>
  <c r="AF435" i="3"/>
  <c r="AE435" i="3"/>
  <c r="AC435" i="3"/>
  <c r="AF436" i="3"/>
  <c r="AE436" i="3"/>
  <c r="AC436" i="3"/>
  <c r="C437" i="3"/>
  <c r="F437" i="3"/>
  <c r="L437" i="3"/>
  <c r="O437" i="3"/>
  <c r="N437" i="3"/>
  <c r="W437" i="3"/>
  <c r="U437" i="3"/>
  <c r="X437" i="3"/>
  <c r="O423" i="3"/>
  <c r="J423" i="3"/>
  <c r="W421" i="1"/>
  <c r="Y421" i="1"/>
  <c r="AD423" i="3" s="1"/>
  <c r="K436" i="1"/>
  <c r="P436" i="1"/>
  <c r="U436" i="1"/>
  <c r="J436" i="1"/>
  <c r="O436" i="1"/>
  <c r="T436" i="1"/>
  <c r="Z421" i="1"/>
  <c r="AH423" i="3" s="1"/>
  <c r="X421" i="1"/>
  <c r="C436" i="1"/>
  <c r="H436" i="1"/>
  <c r="M436" i="1"/>
  <c r="R436" i="1"/>
  <c r="D436" i="1"/>
  <c r="I436" i="1"/>
  <c r="N436" i="1"/>
  <c r="S436" i="1"/>
  <c r="E436" i="1"/>
  <c r="Z376" i="2"/>
  <c r="Y376" i="2"/>
  <c r="X376" i="2"/>
  <c r="W376" i="2"/>
  <c r="U376" i="2"/>
  <c r="T376" i="2"/>
  <c r="S376" i="2"/>
  <c r="R376" i="2"/>
  <c r="P376" i="2"/>
  <c r="O376" i="2"/>
  <c r="N376" i="2"/>
  <c r="M376" i="2"/>
  <c r="K376" i="2"/>
  <c r="J376" i="2"/>
  <c r="I376" i="2"/>
  <c r="H376" i="2"/>
  <c r="F376" i="2"/>
  <c r="E376" i="2"/>
  <c r="D376" i="2"/>
  <c r="C376" i="2"/>
  <c r="Z375" i="2"/>
  <c r="Y375" i="2"/>
  <c r="X375" i="2"/>
  <c r="W375" i="2"/>
  <c r="U375" i="2"/>
  <c r="T375" i="2"/>
  <c r="S375" i="2"/>
  <c r="R375" i="2"/>
  <c r="P375" i="2"/>
  <c r="O375" i="2"/>
  <c r="N375" i="2"/>
  <c r="M375" i="2"/>
  <c r="K375" i="2"/>
  <c r="J375" i="2"/>
  <c r="I375" i="2"/>
  <c r="H375" i="2"/>
  <c r="F375" i="2"/>
  <c r="E375" i="2"/>
  <c r="D375" i="2"/>
  <c r="C375" i="2"/>
  <c r="Z374" i="2"/>
  <c r="Y374" i="2"/>
  <c r="X374" i="2"/>
  <c r="W374" i="2"/>
  <c r="U374" i="2"/>
  <c r="T374" i="2"/>
  <c r="S374" i="2"/>
  <c r="R374" i="2"/>
  <c r="P374" i="2"/>
  <c r="O374" i="2"/>
  <c r="N374" i="2"/>
  <c r="M374" i="2"/>
  <c r="K374" i="2"/>
  <c r="J374" i="2"/>
  <c r="I374" i="2"/>
  <c r="H374" i="2"/>
  <c r="F374" i="2"/>
  <c r="E374" i="2"/>
  <c r="D374" i="2"/>
  <c r="C374" i="2"/>
  <c r="Z373" i="2"/>
  <c r="Y373" i="2"/>
  <c r="X373" i="2"/>
  <c r="W373" i="2"/>
  <c r="U373" i="2"/>
  <c r="T373" i="2"/>
  <c r="S373" i="2"/>
  <c r="R373" i="2"/>
  <c r="P373" i="2"/>
  <c r="O373" i="2"/>
  <c r="N373" i="2"/>
  <c r="M373" i="2"/>
  <c r="K373" i="2"/>
  <c r="J373" i="2"/>
  <c r="I373" i="2"/>
  <c r="H373" i="2"/>
  <c r="F373" i="2"/>
  <c r="E373" i="2"/>
  <c r="D373" i="2"/>
  <c r="C373" i="2"/>
  <c r="Z372" i="2"/>
  <c r="Y372" i="2"/>
  <c r="X372" i="2"/>
  <c r="W372" i="2"/>
  <c r="U372" i="2"/>
  <c r="T372" i="2"/>
  <c r="S372" i="2"/>
  <c r="R372" i="2"/>
  <c r="P372" i="2"/>
  <c r="O372" i="2"/>
  <c r="N372" i="2"/>
  <c r="M372" i="2"/>
  <c r="K372" i="2"/>
  <c r="J372" i="2"/>
  <c r="I372" i="2"/>
  <c r="H372" i="2"/>
  <c r="F372" i="2"/>
  <c r="E372" i="2"/>
  <c r="D372" i="2"/>
  <c r="C372" i="2"/>
  <c r="Z371" i="2"/>
  <c r="Y371" i="2"/>
  <c r="X371" i="2"/>
  <c r="W371" i="2"/>
  <c r="U371" i="2"/>
  <c r="T371" i="2"/>
  <c r="S371" i="2"/>
  <c r="R371" i="2"/>
  <c r="P371" i="2"/>
  <c r="O371" i="2"/>
  <c r="N371" i="2"/>
  <c r="M371" i="2"/>
  <c r="K371" i="2"/>
  <c r="J371" i="2"/>
  <c r="I371" i="2"/>
  <c r="H371" i="2"/>
  <c r="F371" i="2"/>
  <c r="E371" i="2"/>
  <c r="D371" i="2"/>
  <c r="C371" i="2"/>
  <c r="Z370" i="2"/>
  <c r="Y370" i="2"/>
  <c r="X370" i="2"/>
  <c r="W370" i="2"/>
  <c r="U370" i="2"/>
  <c r="T370" i="2"/>
  <c r="S370" i="2"/>
  <c r="R370" i="2"/>
  <c r="P370" i="2"/>
  <c r="O370" i="2"/>
  <c r="N370" i="2"/>
  <c r="M370" i="2"/>
  <c r="K370" i="2"/>
  <c r="J370" i="2"/>
  <c r="I370" i="2"/>
  <c r="H370" i="2"/>
  <c r="F370" i="2"/>
  <c r="E370" i="2"/>
  <c r="D370" i="2"/>
  <c r="C370" i="2"/>
  <c r="Z369" i="2"/>
  <c r="Z377" i="2" s="1"/>
  <c r="Y369" i="2"/>
  <c r="Y377" i="2" s="1"/>
  <c r="X369" i="2"/>
  <c r="X377" i="2" s="1"/>
  <c r="W369" i="2"/>
  <c r="W377" i="2" s="1"/>
  <c r="U369" i="2"/>
  <c r="U377" i="2" s="1"/>
  <c r="T369" i="2"/>
  <c r="T377" i="2" s="1"/>
  <c r="S369" i="2"/>
  <c r="R369" i="2"/>
  <c r="R377" i="2" s="1"/>
  <c r="P369" i="2"/>
  <c r="P377" i="2" s="1"/>
  <c r="O369" i="2"/>
  <c r="O377" i="2" s="1"/>
  <c r="N369" i="2"/>
  <c r="N377" i="2" s="1"/>
  <c r="M369" i="2"/>
  <c r="M377" i="2" s="1"/>
  <c r="K369" i="2"/>
  <c r="K377" i="2" s="1"/>
  <c r="J369" i="2"/>
  <c r="J377" i="2" s="1"/>
  <c r="I369" i="2"/>
  <c r="I377" i="2" s="1"/>
  <c r="H369" i="2"/>
  <c r="H377" i="2" s="1"/>
  <c r="F369" i="2"/>
  <c r="F377" i="2" s="1"/>
  <c r="E369" i="2"/>
  <c r="E377" i="2" s="1"/>
  <c r="D369" i="2"/>
  <c r="D377" i="2" s="1"/>
  <c r="C369" i="2"/>
  <c r="C377" i="2" s="1"/>
  <c r="Z367" i="2"/>
  <c r="Y367" i="2"/>
  <c r="X367" i="2"/>
  <c r="W367" i="2"/>
  <c r="U367" i="2"/>
  <c r="T367" i="2"/>
  <c r="S367" i="2"/>
  <c r="R367" i="2"/>
  <c r="P367" i="2"/>
  <c r="O367" i="2"/>
  <c r="N367" i="2"/>
  <c r="M367" i="2"/>
  <c r="K367" i="2"/>
  <c r="J367" i="2"/>
  <c r="I367" i="2"/>
  <c r="H367" i="2"/>
  <c r="F367" i="2"/>
  <c r="E367" i="2"/>
  <c r="D367" i="2"/>
  <c r="C367" i="2"/>
  <c r="Z366" i="2"/>
  <c r="Y366" i="2"/>
  <c r="X366" i="2"/>
  <c r="W366" i="2"/>
  <c r="U366" i="2"/>
  <c r="T366" i="2"/>
  <c r="S366" i="2"/>
  <c r="R366" i="2"/>
  <c r="P366" i="2"/>
  <c r="O366" i="2"/>
  <c r="N366" i="2"/>
  <c r="M366" i="2"/>
  <c r="K366" i="2"/>
  <c r="J366" i="2"/>
  <c r="I366" i="2"/>
  <c r="H366" i="2"/>
  <c r="F366" i="2"/>
  <c r="E366" i="2"/>
  <c r="D366" i="2"/>
  <c r="C366" i="2"/>
  <c r="Z365" i="2"/>
  <c r="Y365" i="2"/>
  <c r="X365" i="2"/>
  <c r="W365" i="2"/>
  <c r="U365" i="2"/>
  <c r="T365" i="2"/>
  <c r="S365" i="2"/>
  <c r="R365" i="2"/>
  <c r="P365" i="2"/>
  <c r="O365" i="2"/>
  <c r="N365" i="2"/>
  <c r="M365" i="2"/>
  <c r="K365" i="2"/>
  <c r="J365" i="2"/>
  <c r="I365" i="2"/>
  <c r="H365" i="2"/>
  <c r="F365" i="2"/>
  <c r="E365" i="2"/>
  <c r="D365" i="2"/>
  <c r="C365" i="2"/>
  <c r="Z364" i="2"/>
  <c r="Z368" i="2" s="1"/>
  <c r="Y364" i="2"/>
  <c r="Y368" i="2" s="1"/>
  <c r="X364" i="2"/>
  <c r="X368" i="2" s="1"/>
  <c r="W364" i="2"/>
  <c r="W368" i="2" s="1"/>
  <c r="U364" i="2"/>
  <c r="U368" i="2" s="1"/>
  <c r="T364" i="2"/>
  <c r="T368" i="2" s="1"/>
  <c r="S364" i="2"/>
  <c r="S368" i="2" s="1"/>
  <c r="R364" i="2"/>
  <c r="R368" i="2" s="1"/>
  <c r="P364" i="2"/>
  <c r="P368" i="2" s="1"/>
  <c r="O364" i="2"/>
  <c r="O368" i="2" s="1"/>
  <c r="N364" i="2"/>
  <c r="N368" i="2" s="1"/>
  <c r="M364" i="2"/>
  <c r="M368" i="2" s="1"/>
  <c r="K364" i="2"/>
  <c r="K368" i="2" s="1"/>
  <c r="J364" i="2"/>
  <c r="J368" i="2" s="1"/>
  <c r="I364" i="2"/>
  <c r="I368" i="2" s="1"/>
  <c r="H364" i="2"/>
  <c r="H368" i="2" s="1"/>
  <c r="F364" i="2"/>
  <c r="F368" i="2" s="1"/>
  <c r="E364" i="2"/>
  <c r="E368" i="2" s="1"/>
  <c r="D364" i="2"/>
  <c r="D368" i="2" s="1"/>
  <c r="C364" i="2"/>
  <c r="C368" i="2" s="1"/>
  <c r="Z362" i="2"/>
  <c r="Y362" i="2"/>
  <c r="X362" i="2"/>
  <c r="W362" i="2"/>
  <c r="U362" i="2"/>
  <c r="T362" i="2"/>
  <c r="S362" i="2"/>
  <c r="R362" i="2"/>
  <c r="P362" i="2"/>
  <c r="O362" i="2"/>
  <c r="N362" i="2"/>
  <c r="M362" i="2"/>
  <c r="K362" i="2"/>
  <c r="J362" i="2"/>
  <c r="I362" i="2"/>
  <c r="H362" i="2"/>
  <c r="F362" i="2"/>
  <c r="E362" i="2"/>
  <c r="D362" i="2"/>
  <c r="C362" i="2"/>
  <c r="Z361" i="2"/>
  <c r="Y361" i="2"/>
  <c r="X361" i="2"/>
  <c r="W361" i="2"/>
  <c r="U361" i="2"/>
  <c r="T361" i="2"/>
  <c r="S361" i="2"/>
  <c r="R361" i="2"/>
  <c r="P361" i="2"/>
  <c r="O361" i="2"/>
  <c r="N361" i="2"/>
  <c r="M361" i="2"/>
  <c r="K361" i="2"/>
  <c r="J361" i="2"/>
  <c r="I361" i="2"/>
  <c r="H361" i="2"/>
  <c r="F361" i="2"/>
  <c r="E361" i="2"/>
  <c r="D361" i="2"/>
  <c r="C361" i="2"/>
  <c r="Z360" i="2"/>
  <c r="Y360" i="2"/>
  <c r="X360" i="2"/>
  <c r="W360" i="2"/>
  <c r="U360" i="2"/>
  <c r="T360" i="2"/>
  <c r="S360" i="2"/>
  <c r="R360" i="2"/>
  <c r="P360" i="2"/>
  <c r="O360" i="2"/>
  <c r="N360" i="2"/>
  <c r="M360" i="2"/>
  <c r="K360" i="2"/>
  <c r="J360" i="2"/>
  <c r="I360" i="2"/>
  <c r="H360" i="2"/>
  <c r="F360" i="2"/>
  <c r="E360" i="2"/>
  <c r="D360" i="2"/>
  <c r="C360" i="2"/>
  <c r="Z359" i="2"/>
  <c r="Y359" i="2"/>
  <c r="X359" i="2"/>
  <c r="W359" i="2"/>
  <c r="U359" i="2"/>
  <c r="T359" i="2"/>
  <c r="S359" i="2"/>
  <c r="R359" i="2"/>
  <c r="P359" i="2"/>
  <c r="O359" i="2"/>
  <c r="N359" i="2"/>
  <c r="M359" i="2"/>
  <c r="K359" i="2"/>
  <c r="J359" i="2"/>
  <c r="I359" i="2"/>
  <c r="H359" i="2"/>
  <c r="F359" i="2"/>
  <c r="E359" i="2"/>
  <c r="D359" i="2"/>
  <c r="C359" i="2"/>
  <c r="Z358" i="2"/>
  <c r="Y358" i="2"/>
  <c r="X358" i="2"/>
  <c r="W358" i="2"/>
  <c r="U358" i="2"/>
  <c r="T358" i="2"/>
  <c r="S358" i="2"/>
  <c r="R358" i="2"/>
  <c r="P358" i="2"/>
  <c r="O358" i="2"/>
  <c r="N358" i="2"/>
  <c r="M358" i="2"/>
  <c r="K358" i="2"/>
  <c r="J358" i="2"/>
  <c r="I358" i="2"/>
  <c r="H358" i="2"/>
  <c r="F358" i="2"/>
  <c r="E358" i="2"/>
  <c r="D358" i="2"/>
  <c r="C358" i="2"/>
  <c r="U357" i="2"/>
  <c r="T357" i="2"/>
  <c r="S357" i="2"/>
  <c r="R357" i="2"/>
  <c r="P357" i="2"/>
  <c r="O357" i="2"/>
  <c r="N357" i="2"/>
  <c r="M357" i="2"/>
  <c r="K357" i="2"/>
  <c r="J357" i="2"/>
  <c r="I357" i="2"/>
  <c r="H357" i="2"/>
  <c r="F357" i="2"/>
  <c r="E357" i="2"/>
  <c r="D357" i="2"/>
  <c r="C357" i="2"/>
  <c r="U356" i="2"/>
  <c r="T356" i="2"/>
  <c r="S356" i="2"/>
  <c r="R356" i="2"/>
  <c r="P356" i="2"/>
  <c r="O356" i="2"/>
  <c r="N356" i="2"/>
  <c r="M356" i="2"/>
  <c r="K356" i="2"/>
  <c r="J356" i="2"/>
  <c r="I356" i="2"/>
  <c r="H356" i="2"/>
  <c r="F356" i="2"/>
  <c r="E356" i="2"/>
  <c r="D356" i="2"/>
  <c r="C356" i="2"/>
  <c r="U355" i="2"/>
  <c r="U363" i="2" s="1"/>
  <c r="U378" i="2" s="1"/>
  <c r="T355" i="2"/>
  <c r="T363" i="2" s="1"/>
  <c r="T378" i="2" s="1"/>
  <c r="S355" i="2"/>
  <c r="S363" i="2" s="1"/>
  <c r="R355" i="2"/>
  <c r="R363" i="2" s="1"/>
  <c r="R378" i="2" s="1"/>
  <c r="P355" i="2"/>
  <c r="P363" i="2" s="1"/>
  <c r="P378" i="2" s="1"/>
  <c r="O355" i="2"/>
  <c r="N355" i="2"/>
  <c r="N363" i="2" s="1"/>
  <c r="N378" i="2" s="1"/>
  <c r="M355" i="2"/>
  <c r="M363" i="2" s="1"/>
  <c r="M378" i="2" s="1"/>
  <c r="K355" i="2"/>
  <c r="K363" i="2" s="1"/>
  <c r="K378" i="2" s="1"/>
  <c r="J355" i="2"/>
  <c r="J363" i="2" s="1"/>
  <c r="J378" i="2" s="1"/>
  <c r="I355" i="2"/>
  <c r="I363" i="2" s="1"/>
  <c r="I378" i="2" s="1"/>
  <c r="H355" i="2"/>
  <c r="H363" i="2" s="1"/>
  <c r="H378" i="2" s="1"/>
  <c r="F355" i="2"/>
  <c r="F363" i="2" s="1"/>
  <c r="F378" i="2" s="1"/>
  <c r="E355" i="2"/>
  <c r="E363" i="2" s="1"/>
  <c r="E378" i="2" s="1"/>
  <c r="D355" i="2"/>
  <c r="D363" i="2" s="1"/>
  <c r="D378" i="2" s="1"/>
  <c r="C355" i="2"/>
  <c r="C363" i="2" s="1"/>
  <c r="C378" i="2" s="1"/>
  <c r="Z347" i="2"/>
  <c r="Y347" i="2"/>
  <c r="X347" i="2"/>
  <c r="W347" i="2"/>
  <c r="U347" i="2"/>
  <c r="T347" i="2"/>
  <c r="S347" i="2"/>
  <c r="R347" i="2"/>
  <c r="P347" i="2"/>
  <c r="O347" i="2"/>
  <c r="N347" i="2"/>
  <c r="M347" i="2"/>
  <c r="K347" i="2"/>
  <c r="J347" i="2"/>
  <c r="I347" i="2"/>
  <c r="H347" i="2"/>
  <c r="F347" i="2"/>
  <c r="E347" i="2"/>
  <c r="D347" i="2"/>
  <c r="C347" i="2"/>
  <c r="Z346" i="2"/>
  <c r="Y346" i="2"/>
  <c r="X346" i="2"/>
  <c r="W346" i="2"/>
  <c r="U346" i="2"/>
  <c r="T346" i="2"/>
  <c r="S346" i="2"/>
  <c r="R346" i="2"/>
  <c r="P346" i="2"/>
  <c r="O346" i="2"/>
  <c r="N346" i="2"/>
  <c r="M346" i="2"/>
  <c r="K346" i="2"/>
  <c r="J346" i="2"/>
  <c r="I346" i="2"/>
  <c r="H346" i="2"/>
  <c r="F346" i="2"/>
  <c r="E346" i="2"/>
  <c r="D346" i="2"/>
  <c r="C346" i="2"/>
  <c r="Z345" i="2"/>
  <c r="Y345" i="2"/>
  <c r="X345" i="2"/>
  <c r="W345" i="2"/>
  <c r="U345" i="2"/>
  <c r="T345" i="2"/>
  <c r="S345" i="2"/>
  <c r="R345" i="2"/>
  <c r="P345" i="2"/>
  <c r="O345" i="2"/>
  <c r="N345" i="2"/>
  <c r="M345" i="2"/>
  <c r="K345" i="2"/>
  <c r="J345" i="2"/>
  <c r="I345" i="2"/>
  <c r="H345" i="2"/>
  <c r="F345" i="2"/>
  <c r="E345" i="2"/>
  <c r="D345" i="2"/>
  <c r="C345" i="2"/>
  <c r="Z344" i="2"/>
  <c r="Y344" i="2"/>
  <c r="X344" i="2"/>
  <c r="W344" i="2"/>
  <c r="U344" i="2"/>
  <c r="T344" i="2"/>
  <c r="S344" i="2"/>
  <c r="R344" i="2"/>
  <c r="P344" i="2"/>
  <c r="O344" i="2"/>
  <c r="N344" i="2"/>
  <c r="M344" i="2"/>
  <c r="K344" i="2"/>
  <c r="J344" i="2"/>
  <c r="I344" i="2"/>
  <c r="H344" i="2"/>
  <c r="F344" i="2"/>
  <c r="E344" i="2"/>
  <c r="D344" i="2"/>
  <c r="C344" i="2"/>
  <c r="Z343" i="2"/>
  <c r="Y343" i="2"/>
  <c r="X343" i="2"/>
  <c r="W343" i="2"/>
  <c r="U343" i="2"/>
  <c r="T343" i="2"/>
  <c r="S343" i="2"/>
  <c r="R343" i="2"/>
  <c r="P343" i="2"/>
  <c r="O343" i="2"/>
  <c r="N343" i="2"/>
  <c r="M343" i="2"/>
  <c r="K343" i="2"/>
  <c r="J343" i="2"/>
  <c r="I343" i="2"/>
  <c r="H343" i="2"/>
  <c r="F343" i="2"/>
  <c r="E343" i="2"/>
  <c r="D343" i="2"/>
  <c r="C343" i="2"/>
  <c r="Z342" i="2"/>
  <c r="Y342" i="2"/>
  <c r="X342" i="2"/>
  <c r="W342" i="2"/>
  <c r="U342" i="2"/>
  <c r="T342" i="2"/>
  <c r="S342" i="2"/>
  <c r="R342" i="2"/>
  <c r="P342" i="2"/>
  <c r="O342" i="2"/>
  <c r="N342" i="2"/>
  <c r="M342" i="2"/>
  <c r="K342" i="2"/>
  <c r="J342" i="2"/>
  <c r="I342" i="2"/>
  <c r="H342" i="2"/>
  <c r="F342" i="2"/>
  <c r="E342" i="2"/>
  <c r="D342" i="2"/>
  <c r="C342" i="2"/>
  <c r="Z341" i="2"/>
  <c r="Y341" i="2"/>
  <c r="X341" i="2"/>
  <c r="W341" i="2"/>
  <c r="U341" i="2"/>
  <c r="T341" i="2"/>
  <c r="S341" i="2"/>
  <c r="R341" i="2"/>
  <c r="P341" i="2"/>
  <c r="O341" i="2"/>
  <c r="N341" i="2"/>
  <c r="M341" i="2"/>
  <c r="K341" i="2"/>
  <c r="J341" i="2"/>
  <c r="I341" i="2"/>
  <c r="H341" i="2"/>
  <c r="F341" i="2"/>
  <c r="E341" i="2"/>
  <c r="D341" i="2"/>
  <c r="C341" i="2"/>
  <c r="Z340" i="2"/>
  <c r="Z348" i="2" s="1"/>
  <c r="Y340" i="2"/>
  <c r="Y348" i="2" s="1"/>
  <c r="X340" i="2"/>
  <c r="X348" i="2" s="1"/>
  <c r="W340" i="2"/>
  <c r="W348" i="2" s="1"/>
  <c r="U340" i="2"/>
  <c r="U348" i="2" s="1"/>
  <c r="T340" i="2"/>
  <c r="T348" i="2" s="1"/>
  <c r="S340" i="2"/>
  <c r="S348" i="2" s="1"/>
  <c r="R340" i="2"/>
  <c r="R348" i="2" s="1"/>
  <c r="P340" i="2"/>
  <c r="P348" i="2" s="1"/>
  <c r="O340" i="2"/>
  <c r="O348" i="2" s="1"/>
  <c r="N340" i="2"/>
  <c r="N348" i="2" s="1"/>
  <c r="M340" i="2"/>
  <c r="M348" i="2" s="1"/>
  <c r="K340" i="2"/>
  <c r="K348" i="2" s="1"/>
  <c r="J340" i="2"/>
  <c r="J348" i="2" s="1"/>
  <c r="I340" i="2"/>
  <c r="I348" i="2" s="1"/>
  <c r="H340" i="2"/>
  <c r="H348" i="2" s="1"/>
  <c r="F340" i="2"/>
  <c r="F348" i="2" s="1"/>
  <c r="E340" i="2"/>
  <c r="E348" i="2" s="1"/>
  <c r="D340" i="2"/>
  <c r="D348" i="2" s="1"/>
  <c r="C340" i="2"/>
  <c r="C348" i="2" s="1"/>
  <c r="Z338" i="2"/>
  <c r="Y338" i="2"/>
  <c r="X338" i="2"/>
  <c r="W338" i="2"/>
  <c r="U338" i="2"/>
  <c r="T338" i="2"/>
  <c r="S338" i="2"/>
  <c r="R338" i="2"/>
  <c r="P338" i="2"/>
  <c r="O338" i="2"/>
  <c r="N338" i="2"/>
  <c r="M338" i="2"/>
  <c r="K338" i="2"/>
  <c r="J338" i="2"/>
  <c r="I338" i="2"/>
  <c r="H338" i="2"/>
  <c r="F338" i="2"/>
  <c r="E338" i="2"/>
  <c r="D338" i="2"/>
  <c r="C338" i="2"/>
  <c r="Z337" i="2"/>
  <c r="Y337" i="2"/>
  <c r="X337" i="2"/>
  <c r="W337" i="2"/>
  <c r="U337" i="2"/>
  <c r="T337" i="2"/>
  <c r="S337" i="2"/>
  <c r="R337" i="2"/>
  <c r="P337" i="2"/>
  <c r="O337" i="2"/>
  <c r="N337" i="2"/>
  <c r="M337" i="2"/>
  <c r="K337" i="2"/>
  <c r="J337" i="2"/>
  <c r="I337" i="2"/>
  <c r="H337" i="2"/>
  <c r="F337" i="2"/>
  <c r="E337" i="2"/>
  <c r="D337" i="2"/>
  <c r="C337" i="2"/>
  <c r="Z336" i="2"/>
  <c r="Y336" i="2"/>
  <c r="X336" i="2"/>
  <c r="W336" i="2"/>
  <c r="U336" i="2"/>
  <c r="T336" i="2"/>
  <c r="S336" i="2"/>
  <c r="R336" i="2"/>
  <c r="P336" i="2"/>
  <c r="O336" i="2"/>
  <c r="N336" i="2"/>
  <c r="M336" i="2"/>
  <c r="K336" i="2"/>
  <c r="J336" i="2"/>
  <c r="I336" i="2"/>
  <c r="H336" i="2"/>
  <c r="F336" i="2"/>
  <c r="E336" i="2"/>
  <c r="D336" i="2"/>
  <c r="C336" i="2"/>
  <c r="Z335" i="2"/>
  <c r="Z339" i="2" s="1"/>
  <c r="Y335" i="2"/>
  <c r="Y339" i="2" s="1"/>
  <c r="X335" i="2"/>
  <c r="X339" i="2" s="1"/>
  <c r="W335" i="2"/>
  <c r="W339" i="2" s="1"/>
  <c r="U335" i="2"/>
  <c r="U339" i="2" s="1"/>
  <c r="T335" i="2"/>
  <c r="T339" i="2" s="1"/>
  <c r="S335" i="2"/>
  <c r="S339" i="2" s="1"/>
  <c r="R335" i="2"/>
  <c r="R339" i="2" s="1"/>
  <c r="P335" i="2"/>
  <c r="P339" i="2" s="1"/>
  <c r="O335" i="2"/>
  <c r="O339" i="2" s="1"/>
  <c r="N335" i="2"/>
  <c r="N339" i="2" s="1"/>
  <c r="M335" i="2"/>
  <c r="M339" i="2" s="1"/>
  <c r="K335" i="2"/>
  <c r="K339" i="2" s="1"/>
  <c r="J335" i="2"/>
  <c r="J339" i="2" s="1"/>
  <c r="I335" i="2"/>
  <c r="I339" i="2" s="1"/>
  <c r="H335" i="2"/>
  <c r="H339" i="2" s="1"/>
  <c r="F335" i="2"/>
  <c r="F339" i="2" s="1"/>
  <c r="E335" i="2"/>
  <c r="E339" i="2" s="1"/>
  <c r="D335" i="2"/>
  <c r="D339" i="2" s="1"/>
  <c r="C335" i="2"/>
  <c r="C339" i="2" s="1"/>
  <c r="Z333" i="2"/>
  <c r="Y333" i="2"/>
  <c r="X333" i="2"/>
  <c r="W333" i="2"/>
  <c r="U333" i="2"/>
  <c r="T333" i="2"/>
  <c r="S333" i="2"/>
  <c r="R333" i="2"/>
  <c r="P333" i="2"/>
  <c r="O333" i="2"/>
  <c r="N333" i="2"/>
  <c r="M333" i="2"/>
  <c r="K333" i="2"/>
  <c r="J333" i="2"/>
  <c r="I333" i="2"/>
  <c r="H333" i="2"/>
  <c r="F333" i="2"/>
  <c r="E333" i="2"/>
  <c r="D333" i="2"/>
  <c r="C333" i="2"/>
  <c r="Z332" i="2"/>
  <c r="Y332" i="2"/>
  <c r="X332" i="2"/>
  <c r="W332" i="2"/>
  <c r="U332" i="2"/>
  <c r="T332" i="2"/>
  <c r="S332" i="2"/>
  <c r="R332" i="2"/>
  <c r="P332" i="2"/>
  <c r="O332" i="2"/>
  <c r="N332" i="2"/>
  <c r="M332" i="2"/>
  <c r="K332" i="2"/>
  <c r="J332" i="2"/>
  <c r="I332" i="2"/>
  <c r="H332" i="2"/>
  <c r="F332" i="2"/>
  <c r="E332" i="2"/>
  <c r="D332" i="2"/>
  <c r="C332" i="2"/>
  <c r="Z331" i="2"/>
  <c r="Y331" i="2"/>
  <c r="X331" i="2"/>
  <c r="W331" i="2"/>
  <c r="U331" i="2"/>
  <c r="T331" i="2"/>
  <c r="S331" i="2"/>
  <c r="R331" i="2"/>
  <c r="P331" i="2"/>
  <c r="O331" i="2"/>
  <c r="N331" i="2"/>
  <c r="M331" i="2"/>
  <c r="K331" i="2"/>
  <c r="J331" i="2"/>
  <c r="I331" i="2"/>
  <c r="H331" i="2"/>
  <c r="F331" i="2"/>
  <c r="E331" i="2"/>
  <c r="D331" i="2"/>
  <c r="C331" i="2"/>
  <c r="Z330" i="2"/>
  <c r="Y330" i="2"/>
  <c r="X330" i="2"/>
  <c r="W330" i="2"/>
  <c r="U330" i="2"/>
  <c r="T330" i="2"/>
  <c r="S330" i="2"/>
  <c r="R330" i="2"/>
  <c r="P330" i="2"/>
  <c r="O330" i="2"/>
  <c r="N330" i="2"/>
  <c r="M330" i="2"/>
  <c r="K330" i="2"/>
  <c r="J330" i="2"/>
  <c r="I330" i="2"/>
  <c r="H330" i="2"/>
  <c r="F330" i="2"/>
  <c r="E330" i="2"/>
  <c r="D330" i="2"/>
  <c r="C330" i="2"/>
  <c r="Z329" i="2"/>
  <c r="Y329" i="2"/>
  <c r="X329" i="2"/>
  <c r="W329" i="2"/>
  <c r="U329" i="2"/>
  <c r="T329" i="2"/>
  <c r="S329" i="2"/>
  <c r="R329" i="2"/>
  <c r="P329" i="2"/>
  <c r="O329" i="2"/>
  <c r="N329" i="2"/>
  <c r="M329" i="2"/>
  <c r="K329" i="2"/>
  <c r="J329" i="2"/>
  <c r="I329" i="2"/>
  <c r="H329" i="2"/>
  <c r="F329" i="2"/>
  <c r="E329" i="2"/>
  <c r="D329" i="2"/>
  <c r="C329" i="2"/>
  <c r="Z328" i="2"/>
  <c r="Y328" i="2"/>
  <c r="X328" i="2"/>
  <c r="W328" i="2"/>
  <c r="U328" i="2"/>
  <c r="T328" i="2"/>
  <c r="S328" i="2"/>
  <c r="R328" i="2"/>
  <c r="P328" i="2"/>
  <c r="O328" i="2"/>
  <c r="N328" i="2"/>
  <c r="M328" i="2"/>
  <c r="K328" i="2"/>
  <c r="J328" i="2"/>
  <c r="I328" i="2"/>
  <c r="H328" i="2"/>
  <c r="F328" i="2"/>
  <c r="E328" i="2"/>
  <c r="D328" i="2"/>
  <c r="C328" i="2"/>
  <c r="Z327" i="2"/>
  <c r="Y327" i="2"/>
  <c r="X327" i="2"/>
  <c r="W327" i="2"/>
  <c r="U327" i="2"/>
  <c r="T327" i="2"/>
  <c r="S327" i="2"/>
  <c r="R327" i="2"/>
  <c r="P327" i="2"/>
  <c r="O327" i="2"/>
  <c r="N327" i="2"/>
  <c r="M327" i="2"/>
  <c r="K327" i="2"/>
  <c r="J327" i="2"/>
  <c r="I327" i="2"/>
  <c r="H327" i="2"/>
  <c r="F327" i="2"/>
  <c r="E327" i="2"/>
  <c r="D327" i="2"/>
  <c r="C327" i="2"/>
  <c r="Z326" i="2"/>
  <c r="Z334" i="2" s="1"/>
  <c r="Z349" i="2" s="1"/>
  <c r="Y326" i="2"/>
  <c r="Y334" i="2" s="1"/>
  <c r="Y349" i="2" s="1"/>
  <c r="X326" i="2"/>
  <c r="X334" i="2" s="1"/>
  <c r="X349" i="2" s="1"/>
  <c r="W326" i="2"/>
  <c r="W334" i="2" s="1"/>
  <c r="W349" i="2" s="1"/>
  <c r="U326" i="2"/>
  <c r="U334" i="2" s="1"/>
  <c r="U349" i="2" s="1"/>
  <c r="T326" i="2"/>
  <c r="T334" i="2" s="1"/>
  <c r="T349" i="2" s="1"/>
  <c r="S326" i="2"/>
  <c r="S334" i="2" s="1"/>
  <c r="S349" i="2" s="1"/>
  <c r="R326" i="2"/>
  <c r="R334" i="2" s="1"/>
  <c r="R349" i="2" s="1"/>
  <c r="P326" i="2"/>
  <c r="P334" i="2" s="1"/>
  <c r="P349" i="2" s="1"/>
  <c r="O326" i="2"/>
  <c r="O334" i="2" s="1"/>
  <c r="O349" i="2" s="1"/>
  <c r="N326" i="2"/>
  <c r="N334" i="2" s="1"/>
  <c r="N349" i="2" s="1"/>
  <c r="M326" i="2"/>
  <c r="M334" i="2" s="1"/>
  <c r="M349" i="2" s="1"/>
  <c r="K326" i="2"/>
  <c r="K334" i="2" s="1"/>
  <c r="K349" i="2" s="1"/>
  <c r="J326" i="2"/>
  <c r="J334" i="2" s="1"/>
  <c r="J349" i="2" s="1"/>
  <c r="I326" i="2"/>
  <c r="I334" i="2" s="1"/>
  <c r="I349" i="2" s="1"/>
  <c r="H326" i="2"/>
  <c r="H334" i="2" s="1"/>
  <c r="H349" i="2" s="1"/>
  <c r="F326" i="2"/>
  <c r="F334" i="2" s="1"/>
  <c r="F349" i="2" s="1"/>
  <c r="E326" i="2"/>
  <c r="E334" i="2" s="1"/>
  <c r="E349" i="2" s="1"/>
  <c r="D326" i="2"/>
  <c r="D334" i="2" s="1"/>
  <c r="D349" i="2" s="1"/>
  <c r="C326" i="2"/>
  <c r="C334" i="2" s="1"/>
  <c r="C349" i="2" s="1"/>
  <c r="Z318" i="2"/>
  <c r="Y318" i="2"/>
  <c r="X318" i="2"/>
  <c r="W318" i="2"/>
  <c r="U318" i="2"/>
  <c r="T318" i="2"/>
  <c r="S318" i="2"/>
  <c r="R318" i="2"/>
  <c r="P318" i="2"/>
  <c r="O318" i="2"/>
  <c r="N318" i="2"/>
  <c r="M318" i="2"/>
  <c r="K318" i="2"/>
  <c r="J318" i="2"/>
  <c r="I318" i="2"/>
  <c r="H318" i="2"/>
  <c r="F318" i="2"/>
  <c r="E318" i="2"/>
  <c r="D318" i="2"/>
  <c r="C318" i="2"/>
  <c r="Z317" i="2"/>
  <c r="Y317" i="2"/>
  <c r="X317" i="2"/>
  <c r="W317" i="2"/>
  <c r="U317" i="2"/>
  <c r="T317" i="2"/>
  <c r="S317" i="2"/>
  <c r="R317" i="2"/>
  <c r="P317" i="2"/>
  <c r="O317" i="2"/>
  <c r="N317" i="2"/>
  <c r="M317" i="2"/>
  <c r="K317" i="2"/>
  <c r="J317" i="2"/>
  <c r="I317" i="2"/>
  <c r="H317" i="2"/>
  <c r="F317" i="2"/>
  <c r="E317" i="2"/>
  <c r="D317" i="2"/>
  <c r="C317" i="2"/>
  <c r="Z316" i="2"/>
  <c r="Y316" i="2"/>
  <c r="X316" i="2"/>
  <c r="W316" i="2"/>
  <c r="U316" i="2"/>
  <c r="T316" i="2"/>
  <c r="S316" i="2"/>
  <c r="R316" i="2"/>
  <c r="P316" i="2"/>
  <c r="O316" i="2"/>
  <c r="N316" i="2"/>
  <c r="M316" i="2"/>
  <c r="K316" i="2"/>
  <c r="J316" i="2"/>
  <c r="I316" i="2"/>
  <c r="H316" i="2"/>
  <c r="F316" i="2"/>
  <c r="E316" i="2"/>
  <c r="D316" i="2"/>
  <c r="C316" i="2"/>
  <c r="Z315" i="2"/>
  <c r="Y315" i="2"/>
  <c r="X315" i="2"/>
  <c r="W315" i="2"/>
  <c r="U315" i="2"/>
  <c r="T315" i="2"/>
  <c r="S315" i="2"/>
  <c r="R315" i="2"/>
  <c r="P315" i="2"/>
  <c r="O315" i="2"/>
  <c r="N315" i="2"/>
  <c r="M315" i="2"/>
  <c r="K315" i="2"/>
  <c r="J315" i="2"/>
  <c r="I315" i="2"/>
  <c r="H315" i="2"/>
  <c r="F315" i="2"/>
  <c r="E315" i="2"/>
  <c r="D315" i="2"/>
  <c r="C315" i="2"/>
  <c r="Z314" i="2"/>
  <c r="Y314" i="2"/>
  <c r="X314" i="2"/>
  <c r="W314" i="2"/>
  <c r="U314" i="2"/>
  <c r="T314" i="2"/>
  <c r="S314" i="2"/>
  <c r="R314" i="2"/>
  <c r="P314" i="2"/>
  <c r="O314" i="2"/>
  <c r="N314" i="2"/>
  <c r="M314" i="2"/>
  <c r="K314" i="2"/>
  <c r="J314" i="2"/>
  <c r="I314" i="2"/>
  <c r="H314" i="2"/>
  <c r="F314" i="2"/>
  <c r="E314" i="2"/>
  <c r="D314" i="2"/>
  <c r="C314" i="2"/>
  <c r="Z313" i="2"/>
  <c r="Y313" i="2"/>
  <c r="X313" i="2"/>
  <c r="W313" i="2"/>
  <c r="U313" i="2"/>
  <c r="T313" i="2"/>
  <c r="S313" i="2"/>
  <c r="R313" i="2"/>
  <c r="P313" i="2"/>
  <c r="O313" i="2"/>
  <c r="N313" i="2"/>
  <c r="M313" i="2"/>
  <c r="K313" i="2"/>
  <c r="J313" i="2"/>
  <c r="I313" i="2"/>
  <c r="H313" i="2"/>
  <c r="F313" i="2"/>
  <c r="E313" i="2"/>
  <c r="D313" i="2"/>
  <c r="C313" i="2"/>
  <c r="Z312" i="2"/>
  <c r="Y312" i="2"/>
  <c r="X312" i="2"/>
  <c r="W312" i="2"/>
  <c r="U312" i="2"/>
  <c r="T312" i="2"/>
  <c r="S312" i="2"/>
  <c r="R312" i="2"/>
  <c r="P312" i="2"/>
  <c r="O312" i="2"/>
  <c r="N312" i="2"/>
  <c r="M312" i="2"/>
  <c r="K312" i="2"/>
  <c r="J312" i="2"/>
  <c r="I312" i="2"/>
  <c r="H312" i="2"/>
  <c r="F312" i="2"/>
  <c r="E312" i="2"/>
  <c r="D312" i="2"/>
  <c r="C312" i="2"/>
  <c r="Z311" i="2"/>
  <c r="Z319" i="2" s="1"/>
  <c r="Y311" i="2"/>
  <c r="Y319" i="2" s="1"/>
  <c r="X311" i="2"/>
  <c r="X319" i="2" s="1"/>
  <c r="W311" i="2"/>
  <c r="W319" i="2" s="1"/>
  <c r="U311" i="2"/>
  <c r="U319" i="2" s="1"/>
  <c r="T311" i="2"/>
  <c r="T319" i="2" s="1"/>
  <c r="S311" i="2"/>
  <c r="S319" i="2" s="1"/>
  <c r="R311" i="2"/>
  <c r="R319" i="2" s="1"/>
  <c r="P311" i="2"/>
  <c r="P319" i="2" s="1"/>
  <c r="O311" i="2"/>
  <c r="O319" i="2" s="1"/>
  <c r="N311" i="2"/>
  <c r="N319" i="2" s="1"/>
  <c r="M311" i="2"/>
  <c r="M319" i="2" s="1"/>
  <c r="K311" i="2"/>
  <c r="K319" i="2" s="1"/>
  <c r="J311" i="2"/>
  <c r="J319" i="2" s="1"/>
  <c r="I311" i="2"/>
  <c r="I319" i="2" s="1"/>
  <c r="H311" i="2"/>
  <c r="H319" i="2" s="1"/>
  <c r="F311" i="2"/>
  <c r="F319" i="2" s="1"/>
  <c r="E311" i="2"/>
  <c r="E319" i="2" s="1"/>
  <c r="D311" i="2"/>
  <c r="D319" i="2" s="1"/>
  <c r="C311" i="2"/>
  <c r="C319" i="2" s="1"/>
  <c r="Z309" i="2"/>
  <c r="Y309" i="2"/>
  <c r="X309" i="2"/>
  <c r="W309" i="2"/>
  <c r="U309" i="2"/>
  <c r="T309" i="2"/>
  <c r="S309" i="2"/>
  <c r="R309" i="2"/>
  <c r="P309" i="2"/>
  <c r="O309" i="2"/>
  <c r="N309" i="2"/>
  <c r="M309" i="2"/>
  <c r="K309" i="2"/>
  <c r="J309" i="2"/>
  <c r="I309" i="2"/>
  <c r="H309" i="2"/>
  <c r="F309" i="2"/>
  <c r="E309" i="2"/>
  <c r="D309" i="2"/>
  <c r="C309" i="2"/>
  <c r="Z308" i="2"/>
  <c r="Y308" i="2"/>
  <c r="X308" i="2"/>
  <c r="W308" i="2"/>
  <c r="U308" i="2"/>
  <c r="T308" i="2"/>
  <c r="S308" i="2"/>
  <c r="R308" i="2"/>
  <c r="P308" i="2"/>
  <c r="O308" i="2"/>
  <c r="N308" i="2"/>
  <c r="M308" i="2"/>
  <c r="K308" i="2"/>
  <c r="J308" i="2"/>
  <c r="I308" i="2"/>
  <c r="H308" i="2"/>
  <c r="F308" i="2"/>
  <c r="E308" i="2"/>
  <c r="D308" i="2"/>
  <c r="C308" i="2"/>
  <c r="Z307" i="2"/>
  <c r="Y307" i="2"/>
  <c r="X307" i="2"/>
  <c r="W307" i="2"/>
  <c r="U307" i="2"/>
  <c r="T307" i="2"/>
  <c r="S307" i="2"/>
  <c r="R307" i="2"/>
  <c r="P307" i="2"/>
  <c r="O307" i="2"/>
  <c r="N307" i="2"/>
  <c r="M307" i="2"/>
  <c r="K307" i="2"/>
  <c r="J307" i="2"/>
  <c r="I307" i="2"/>
  <c r="H307" i="2"/>
  <c r="F307" i="2"/>
  <c r="E307" i="2"/>
  <c r="D307" i="2"/>
  <c r="C307" i="2"/>
  <c r="Z306" i="2"/>
  <c r="Z310" i="2" s="1"/>
  <c r="Y306" i="2"/>
  <c r="Y310" i="2" s="1"/>
  <c r="X306" i="2"/>
  <c r="X310" i="2" s="1"/>
  <c r="W306" i="2"/>
  <c r="W310" i="2" s="1"/>
  <c r="U306" i="2"/>
  <c r="U310" i="2" s="1"/>
  <c r="T306" i="2"/>
  <c r="T310" i="2" s="1"/>
  <c r="S306" i="2"/>
  <c r="S310" i="2" s="1"/>
  <c r="R306" i="2"/>
  <c r="R310" i="2" s="1"/>
  <c r="P306" i="2"/>
  <c r="P310" i="2" s="1"/>
  <c r="O306" i="2"/>
  <c r="O310" i="2" s="1"/>
  <c r="N306" i="2"/>
  <c r="N310" i="2" s="1"/>
  <c r="M306" i="2"/>
  <c r="M310" i="2" s="1"/>
  <c r="K306" i="2"/>
  <c r="K310" i="2" s="1"/>
  <c r="J306" i="2"/>
  <c r="J310" i="2" s="1"/>
  <c r="I306" i="2"/>
  <c r="I310" i="2" s="1"/>
  <c r="H306" i="2"/>
  <c r="H310" i="2" s="1"/>
  <c r="F306" i="2"/>
  <c r="F310" i="2" s="1"/>
  <c r="E306" i="2"/>
  <c r="E310" i="2" s="1"/>
  <c r="D306" i="2"/>
  <c r="D310" i="2" s="1"/>
  <c r="C306" i="2"/>
  <c r="C310" i="2" s="1"/>
  <c r="Z304" i="2"/>
  <c r="Y304" i="2"/>
  <c r="X304" i="2"/>
  <c r="W304" i="2"/>
  <c r="U304" i="2"/>
  <c r="T304" i="2"/>
  <c r="S304" i="2"/>
  <c r="R304" i="2"/>
  <c r="P304" i="2"/>
  <c r="O304" i="2"/>
  <c r="N304" i="2"/>
  <c r="M304" i="2"/>
  <c r="K304" i="2"/>
  <c r="J304" i="2"/>
  <c r="I304" i="2"/>
  <c r="H304" i="2"/>
  <c r="F304" i="2"/>
  <c r="E304" i="2"/>
  <c r="D304" i="2"/>
  <c r="C304" i="2"/>
  <c r="Z303" i="2"/>
  <c r="Y303" i="2"/>
  <c r="X303" i="2"/>
  <c r="W303" i="2"/>
  <c r="U303" i="2"/>
  <c r="T303" i="2"/>
  <c r="S303" i="2"/>
  <c r="R303" i="2"/>
  <c r="P303" i="2"/>
  <c r="O303" i="2"/>
  <c r="N303" i="2"/>
  <c r="M303" i="2"/>
  <c r="K303" i="2"/>
  <c r="J303" i="2"/>
  <c r="I303" i="2"/>
  <c r="H303" i="2"/>
  <c r="F303" i="2"/>
  <c r="E303" i="2"/>
  <c r="D303" i="2"/>
  <c r="C303" i="2"/>
  <c r="Z302" i="2"/>
  <c r="Y302" i="2"/>
  <c r="X302" i="2"/>
  <c r="W302" i="2"/>
  <c r="U302" i="2"/>
  <c r="T302" i="2"/>
  <c r="S302" i="2"/>
  <c r="R302" i="2"/>
  <c r="P302" i="2"/>
  <c r="O302" i="2"/>
  <c r="N302" i="2"/>
  <c r="M302" i="2"/>
  <c r="K302" i="2"/>
  <c r="J302" i="2"/>
  <c r="I302" i="2"/>
  <c r="H302" i="2"/>
  <c r="F302" i="2"/>
  <c r="E302" i="2"/>
  <c r="D302" i="2"/>
  <c r="C302" i="2"/>
  <c r="Z301" i="2"/>
  <c r="Y301" i="2"/>
  <c r="X301" i="2"/>
  <c r="W301" i="2"/>
  <c r="U301" i="2"/>
  <c r="T301" i="2"/>
  <c r="S301" i="2"/>
  <c r="R301" i="2"/>
  <c r="P301" i="2"/>
  <c r="O301" i="2"/>
  <c r="N301" i="2"/>
  <c r="M301" i="2"/>
  <c r="K301" i="2"/>
  <c r="J301" i="2"/>
  <c r="I301" i="2"/>
  <c r="H301" i="2"/>
  <c r="F301" i="2"/>
  <c r="E301" i="2"/>
  <c r="D301" i="2"/>
  <c r="C301" i="2"/>
  <c r="Z300" i="2"/>
  <c r="Y300" i="2"/>
  <c r="X300" i="2"/>
  <c r="W300" i="2"/>
  <c r="U300" i="2"/>
  <c r="T300" i="2"/>
  <c r="S300" i="2"/>
  <c r="R300" i="2"/>
  <c r="P300" i="2"/>
  <c r="O300" i="2"/>
  <c r="N300" i="2"/>
  <c r="M300" i="2"/>
  <c r="K300" i="2"/>
  <c r="J300" i="2"/>
  <c r="I300" i="2"/>
  <c r="H300" i="2"/>
  <c r="F300" i="2"/>
  <c r="E300" i="2"/>
  <c r="D300" i="2"/>
  <c r="C300" i="2"/>
  <c r="Z299" i="2"/>
  <c r="Y299" i="2"/>
  <c r="X299" i="2"/>
  <c r="W299" i="2"/>
  <c r="U299" i="2"/>
  <c r="T299" i="2"/>
  <c r="S299" i="2"/>
  <c r="R299" i="2"/>
  <c r="P299" i="2"/>
  <c r="O299" i="2"/>
  <c r="N299" i="2"/>
  <c r="M299" i="2"/>
  <c r="K299" i="2"/>
  <c r="J299" i="2"/>
  <c r="I299" i="2"/>
  <c r="H299" i="2"/>
  <c r="F299" i="2"/>
  <c r="E299" i="2"/>
  <c r="D299" i="2"/>
  <c r="C299" i="2"/>
  <c r="Z298" i="2"/>
  <c r="Y298" i="2"/>
  <c r="X298" i="2"/>
  <c r="W298" i="2"/>
  <c r="U298" i="2"/>
  <c r="T298" i="2"/>
  <c r="S298" i="2"/>
  <c r="R298" i="2"/>
  <c r="P298" i="2"/>
  <c r="O298" i="2"/>
  <c r="N298" i="2"/>
  <c r="M298" i="2"/>
  <c r="K298" i="2"/>
  <c r="J298" i="2"/>
  <c r="I298" i="2"/>
  <c r="H298" i="2"/>
  <c r="F298" i="2"/>
  <c r="E298" i="2"/>
  <c r="D298" i="2"/>
  <c r="C298" i="2"/>
  <c r="Z297" i="2"/>
  <c r="Z305" i="2" s="1"/>
  <c r="Z320" i="2" s="1"/>
  <c r="Y297" i="2"/>
  <c r="Y305" i="2" s="1"/>
  <c r="Y320" i="2" s="1"/>
  <c r="X297" i="2"/>
  <c r="X305" i="2" s="1"/>
  <c r="X320" i="2" s="1"/>
  <c r="W297" i="2"/>
  <c r="W305" i="2" s="1"/>
  <c r="W320" i="2" s="1"/>
  <c r="U297" i="2"/>
  <c r="U305" i="2" s="1"/>
  <c r="U320" i="2" s="1"/>
  <c r="T297" i="2"/>
  <c r="T305" i="2" s="1"/>
  <c r="T320" i="2" s="1"/>
  <c r="S297" i="2"/>
  <c r="S305" i="2" s="1"/>
  <c r="S320" i="2" s="1"/>
  <c r="R297" i="2"/>
  <c r="R305" i="2" s="1"/>
  <c r="R320" i="2" s="1"/>
  <c r="P297" i="2"/>
  <c r="P305" i="2" s="1"/>
  <c r="P320" i="2" s="1"/>
  <c r="O297" i="2"/>
  <c r="O305" i="2" s="1"/>
  <c r="O320" i="2" s="1"/>
  <c r="N297" i="2"/>
  <c r="N305" i="2" s="1"/>
  <c r="N320" i="2" s="1"/>
  <c r="M297" i="2"/>
  <c r="M305" i="2" s="1"/>
  <c r="M320" i="2" s="1"/>
  <c r="K297" i="2"/>
  <c r="K305" i="2" s="1"/>
  <c r="K320" i="2" s="1"/>
  <c r="J297" i="2"/>
  <c r="J305" i="2" s="1"/>
  <c r="J320" i="2" s="1"/>
  <c r="I297" i="2"/>
  <c r="I305" i="2" s="1"/>
  <c r="I320" i="2" s="1"/>
  <c r="H297" i="2"/>
  <c r="H305" i="2" s="1"/>
  <c r="H320" i="2" s="1"/>
  <c r="F297" i="2"/>
  <c r="F305" i="2" s="1"/>
  <c r="F320" i="2" s="1"/>
  <c r="E297" i="2"/>
  <c r="E305" i="2" s="1"/>
  <c r="E320" i="2" s="1"/>
  <c r="D297" i="2"/>
  <c r="D305" i="2" s="1"/>
  <c r="D320" i="2" s="1"/>
  <c r="C297" i="2"/>
  <c r="C305" i="2" s="1"/>
  <c r="C320" i="2" s="1"/>
  <c r="Z289" i="2"/>
  <c r="Y289" i="2"/>
  <c r="X289" i="2"/>
  <c r="W289" i="2"/>
  <c r="U289" i="2"/>
  <c r="T289" i="2"/>
  <c r="S289" i="2"/>
  <c r="R289" i="2"/>
  <c r="P289" i="2"/>
  <c r="O289" i="2"/>
  <c r="N289" i="2"/>
  <c r="M289" i="2"/>
  <c r="K289" i="2"/>
  <c r="J289" i="2"/>
  <c r="I289" i="2"/>
  <c r="H289" i="2"/>
  <c r="F289" i="2"/>
  <c r="E289" i="2"/>
  <c r="D289" i="2"/>
  <c r="C289" i="2"/>
  <c r="Z288" i="2"/>
  <c r="Y288" i="2"/>
  <c r="X288" i="2"/>
  <c r="W288" i="2"/>
  <c r="U288" i="2"/>
  <c r="T288" i="2"/>
  <c r="S288" i="2"/>
  <c r="R288" i="2"/>
  <c r="P288" i="2"/>
  <c r="O288" i="2"/>
  <c r="N288" i="2"/>
  <c r="M288" i="2"/>
  <c r="K288" i="2"/>
  <c r="J288" i="2"/>
  <c r="I288" i="2"/>
  <c r="H288" i="2"/>
  <c r="F288" i="2"/>
  <c r="E288" i="2"/>
  <c r="D288" i="2"/>
  <c r="C288" i="2"/>
  <c r="Z287" i="2"/>
  <c r="Y287" i="2"/>
  <c r="X287" i="2"/>
  <c r="W287" i="2"/>
  <c r="U287" i="2"/>
  <c r="T287" i="2"/>
  <c r="S287" i="2"/>
  <c r="R287" i="2"/>
  <c r="P287" i="2"/>
  <c r="O287" i="2"/>
  <c r="N287" i="2"/>
  <c r="M287" i="2"/>
  <c r="K287" i="2"/>
  <c r="J287" i="2"/>
  <c r="I287" i="2"/>
  <c r="H287" i="2"/>
  <c r="F287" i="2"/>
  <c r="E287" i="2"/>
  <c r="D287" i="2"/>
  <c r="C287" i="2"/>
  <c r="Z286" i="2"/>
  <c r="Y286" i="2"/>
  <c r="X286" i="2"/>
  <c r="W286" i="2"/>
  <c r="U286" i="2"/>
  <c r="T286" i="2"/>
  <c r="S286" i="2"/>
  <c r="R286" i="2"/>
  <c r="P286" i="2"/>
  <c r="O286" i="2"/>
  <c r="N286" i="2"/>
  <c r="M286" i="2"/>
  <c r="K286" i="2"/>
  <c r="J286" i="2"/>
  <c r="I286" i="2"/>
  <c r="H286" i="2"/>
  <c r="F286" i="2"/>
  <c r="E286" i="2"/>
  <c r="D286" i="2"/>
  <c r="C286" i="2"/>
  <c r="Z285" i="2"/>
  <c r="Y285" i="2"/>
  <c r="X285" i="2"/>
  <c r="W285" i="2"/>
  <c r="U285" i="2"/>
  <c r="T285" i="2"/>
  <c r="S285" i="2"/>
  <c r="R285" i="2"/>
  <c r="P285" i="2"/>
  <c r="O285" i="2"/>
  <c r="N285" i="2"/>
  <c r="M285" i="2"/>
  <c r="K285" i="2"/>
  <c r="J285" i="2"/>
  <c r="I285" i="2"/>
  <c r="H285" i="2"/>
  <c r="F285" i="2"/>
  <c r="E285" i="2"/>
  <c r="D285" i="2"/>
  <c r="C285" i="2"/>
  <c r="Z284" i="2"/>
  <c r="Y284" i="2"/>
  <c r="X284" i="2"/>
  <c r="W284" i="2"/>
  <c r="U284" i="2"/>
  <c r="T284" i="2"/>
  <c r="S284" i="2"/>
  <c r="R284" i="2"/>
  <c r="P284" i="2"/>
  <c r="O284" i="2"/>
  <c r="N284" i="2"/>
  <c r="M284" i="2"/>
  <c r="K284" i="2"/>
  <c r="J284" i="2"/>
  <c r="I284" i="2"/>
  <c r="H284" i="2"/>
  <c r="F284" i="2"/>
  <c r="E284" i="2"/>
  <c r="D284" i="2"/>
  <c r="C284" i="2"/>
  <c r="Z283" i="2"/>
  <c r="Y283" i="2"/>
  <c r="X283" i="2"/>
  <c r="W283" i="2"/>
  <c r="U283" i="2"/>
  <c r="T283" i="2"/>
  <c r="S283" i="2"/>
  <c r="R283" i="2"/>
  <c r="P283" i="2"/>
  <c r="O283" i="2"/>
  <c r="N283" i="2"/>
  <c r="M283" i="2"/>
  <c r="K283" i="2"/>
  <c r="J283" i="2"/>
  <c r="I283" i="2"/>
  <c r="H283" i="2"/>
  <c r="F283" i="2"/>
  <c r="E283" i="2"/>
  <c r="D283" i="2"/>
  <c r="C283" i="2"/>
  <c r="Z282" i="2"/>
  <c r="Z290" i="2" s="1"/>
  <c r="Y282" i="2"/>
  <c r="Y290" i="2" s="1"/>
  <c r="X282" i="2"/>
  <c r="X290" i="2" s="1"/>
  <c r="W282" i="2"/>
  <c r="W290" i="2" s="1"/>
  <c r="U282" i="2"/>
  <c r="U290" i="2" s="1"/>
  <c r="T282" i="2"/>
  <c r="T290" i="2" s="1"/>
  <c r="S282" i="2"/>
  <c r="S290" i="2" s="1"/>
  <c r="R282" i="2"/>
  <c r="R290" i="2" s="1"/>
  <c r="P282" i="2"/>
  <c r="P290" i="2" s="1"/>
  <c r="O282" i="2"/>
  <c r="O290" i="2" s="1"/>
  <c r="N282" i="2"/>
  <c r="N290" i="2" s="1"/>
  <c r="M282" i="2"/>
  <c r="M290" i="2" s="1"/>
  <c r="K282" i="2"/>
  <c r="K290" i="2" s="1"/>
  <c r="J282" i="2"/>
  <c r="J290" i="2" s="1"/>
  <c r="I282" i="2"/>
  <c r="I290" i="2" s="1"/>
  <c r="H282" i="2"/>
  <c r="H290" i="2" s="1"/>
  <c r="F282" i="2"/>
  <c r="F290" i="2" s="1"/>
  <c r="E282" i="2"/>
  <c r="E290" i="2" s="1"/>
  <c r="D282" i="2"/>
  <c r="D290" i="2" s="1"/>
  <c r="C282" i="2"/>
  <c r="C290" i="2" s="1"/>
  <c r="Z280" i="2"/>
  <c r="Y280" i="2"/>
  <c r="X280" i="2"/>
  <c r="W280" i="2"/>
  <c r="U280" i="2"/>
  <c r="T280" i="2"/>
  <c r="S280" i="2"/>
  <c r="R280" i="2"/>
  <c r="P280" i="2"/>
  <c r="O280" i="2"/>
  <c r="N280" i="2"/>
  <c r="M280" i="2"/>
  <c r="K280" i="2"/>
  <c r="J280" i="2"/>
  <c r="I280" i="2"/>
  <c r="H280" i="2"/>
  <c r="F280" i="2"/>
  <c r="E280" i="2"/>
  <c r="D280" i="2"/>
  <c r="C280" i="2"/>
  <c r="Z279" i="2"/>
  <c r="Y279" i="2"/>
  <c r="X279" i="2"/>
  <c r="W279" i="2"/>
  <c r="U279" i="2"/>
  <c r="T279" i="2"/>
  <c r="S279" i="2"/>
  <c r="R279" i="2"/>
  <c r="P279" i="2"/>
  <c r="O279" i="2"/>
  <c r="N279" i="2"/>
  <c r="M279" i="2"/>
  <c r="K279" i="2"/>
  <c r="J279" i="2"/>
  <c r="I279" i="2"/>
  <c r="H279" i="2"/>
  <c r="F279" i="2"/>
  <c r="E279" i="2"/>
  <c r="D279" i="2"/>
  <c r="C279" i="2"/>
  <c r="Z278" i="2"/>
  <c r="Y278" i="2"/>
  <c r="X278" i="2"/>
  <c r="W278" i="2"/>
  <c r="U278" i="2"/>
  <c r="T278" i="2"/>
  <c r="S278" i="2"/>
  <c r="R278" i="2"/>
  <c r="P278" i="2"/>
  <c r="O278" i="2"/>
  <c r="N278" i="2"/>
  <c r="M278" i="2"/>
  <c r="K278" i="2"/>
  <c r="J278" i="2"/>
  <c r="I278" i="2"/>
  <c r="H278" i="2"/>
  <c r="F278" i="2"/>
  <c r="E278" i="2"/>
  <c r="D278" i="2"/>
  <c r="C278" i="2"/>
  <c r="Z277" i="2"/>
  <c r="Z281" i="2" s="1"/>
  <c r="Y277" i="2"/>
  <c r="Y281" i="2" s="1"/>
  <c r="X277" i="2"/>
  <c r="X281" i="2" s="1"/>
  <c r="W277" i="2"/>
  <c r="W281" i="2" s="1"/>
  <c r="U277" i="2"/>
  <c r="U281" i="2" s="1"/>
  <c r="T277" i="2"/>
  <c r="T281" i="2" s="1"/>
  <c r="S277" i="2"/>
  <c r="S281" i="2" s="1"/>
  <c r="R277" i="2"/>
  <c r="R281" i="2" s="1"/>
  <c r="P277" i="2"/>
  <c r="P281" i="2" s="1"/>
  <c r="O277" i="2"/>
  <c r="O281" i="2" s="1"/>
  <c r="N277" i="2"/>
  <c r="N281" i="2" s="1"/>
  <c r="M277" i="2"/>
  <c r="M281" i="2" s="1"/>
  <c r="K277" i="2"/>
  <c r="K281" i="2" s="1"/>
  <c r="J277" i="2"/>
  <c r="J281" i="2" s="1"/>
  <c r="I277" i="2"/>
  <c r="I281" i="2" s="1"/>
  <c r="H277" i="2"/>
  <c r="H281" i="2" s="1"/>
  <c r="F277" i="2"/>
  <c r="F281" i="2" s="1"/>
  <c r="E277" i="2"/>
  <c r="E281" i="2" s="1"/>
  <c r="D277" i="2"/>
  <c r="D281" i="2" s="1"/>
  <c r="C277" i="2"/>
  <c r="C281" i="2" s="1"/>
  <c r="Z275" i="2"/>
  <c r="Y275" i="2"/>
  <c r="X275" i="2"/>
  <c r="W275" i="2"/>
  <c r="U275" i="2"/>
  <c r="T275" i="2"/>
  <c r="S275" i="2"/>
  <c r="R275" i="2"/>
  <c r="P275" i="2"/>
  <c r="O275" i="2"/>
  <c r="N275" i="2"/>
  <c r="M275" i="2"/>
  <c r="K275" i="2"/>
  <c r="J275" i="2"/>
  <c r="I275" i="2"/>
  <c r="H275" i="2"/>
  <c r="F275" i="2"/>
  <c r="E275" i="2"/>
  <c r="D275" i="2"/>
  <c r="C275" i="2"/>
  <c r="Z274" i="2"/>
  <c r="Y274" i="2"/>
  <c r="X274" i="2"/>
  <c r="W274" i="2"/>
  <c r="U274" i="2"/>
  <c r="T274" i="2"/>
  <c r="S274" i="2"/>
  <c r="R274" i="2"/>
  <c r="P274" i="2"/>
  <c r="O274" i="2"/>
  <c r="N274" i="2"/>
  <c r="M274" i="2"/>
  <c r="K274" i="2"/>
  <c r="J274" i="2"/>
  <c r="I274" i="2"/>
  <c r="H274" i="2"/>
  <c r="F274" i="2"/>
  <c r="E274" i="2"/>
  <c r="D274" i="2"/>
  <c r="C274" i="2"/>
  <c r="Z273" i="2"/>
  <c r="Y273" i="2"/>
  <c r="X273" i="2"/>
  <c r="W273" i="2"/>
  <c r="U273" i="2"/>
  <c r="T273" i="2"/>
  <c r="S273" i="2"/>
  <c r="R273" i="2"/>
  <c r="P273" i="2"/>
  <c r="O273" i="2"/>
  <c r="N273" i="2"/>
  <c r="M273" i="2"/>
  <c r="K273" i="2"/>
  <c r="J273" i="2"/>
  <c r="I273" i="2"/>
  <c r="H273" i="2"/>
  <c r="F273" i="2"/>
  <c r="E273" i="2"/>
  <c r="D273" i="2"/>
  <c r="C273" i="2"/>
  <c r="Z272" i="2"/>
  <c r="Y272" i="2"/>
  <c r="X272" i="2"/>
  <c r="W272" i="2"/>
  <c r="U272" i="2"/>
  <c r="T272" i="2"/>
  <c r="S272" i="2"/>
  <c r="R272" i="2"/>
  <c r="P272" i="2"/>
  <c r="O272" i="2"/>
  <c r="N272" i="2"/>
  <c r="M272" i="2"/>
  <c r="K272" i="2"/>
  <c r="J272" i="2"/>
  <c r="I272" i="2"/>
  <c r="H272" i="2"/>
  <c r="F272" i="2"/>
  <c r="E272" i="2"/>
  <c r="D272" i="2"/>
  <c r="C272" i="2"/>
  <c r="Z271" i="2"/>
  <c r="Y271" i="2"/>
  <c r="X271" i="2"/>
  <c r="W271" i="2"/>
  <c r="U271" i="2"/>
  <c r="T271" i="2"/>
  <c r="S271" i="2"/>
  <c r="R271" i="2"/>
  <c r="P271" i="2"/>
  <c r="O271" i="2"/>
  <c r="N271" i="2"/>
  <c r="M271" i="2"/>
  <c r="K271" i="2"/>
  <c r="J271" i="2"/>
  <c r="I271" i="2"/>
  <c r="H271" i="2"/>
  <c r="F271" i="2"/>
  <c r="E271" i="2"/>
  <c r="D271" i="2"/>
  <c r="C271" i="2"/>
  <c r="Z270" i="2"/>
  <c r="Y270" i="2"/>
  <c r="X270" i="2"/>
  <c r="W270" i="2"/>
  <c r="U270" i="2"/>
  <c r="T270" i="2"/>
  <c r="S270" i="2"/>
  <c r="R270" i="2"/>
  <c r="P270" i="2"/>
  <c r="O270" i="2"/>
  <c r="N270" i="2"/>
  <c r="M270" i="2"/>
  <c r="K270" i="2"/>
  <c r="J270" i="2"/>
  <c r="I270" i="2"/>
  <c r="H270" i="2"/>
  <c r="F270" i="2"/>
  <c r="E270" i="2"/>
  <c r="D270" i="2"/>
  <c r="C270" i="2"/>
  <c r="Z269" i="2"/>
  <c r="Y269" i="2"/>
  <c r="X269" i="2"/>
  <c r="W269" i="2"/>
  <c r="U269" i="2"/>
  <c r="T269" i="2"/>
  <c r="S269" i="2"/>
  <c r="R269" i="2"/>
  <c r="P269" i="2"/>
  <c r="O269" i="2"/>
  <c r="N269" i="2"/>
  <c r="M269" i="2"/>
  <c r="K269" i="2"/>
  <c r="J269" i="2"/>
  <c r="I269" i="2"/>
  <c r="H269" i="2"/>
  <c r="F269" i="2"/>
  <c r="E269" i="2"/>
  <c r="D269" i="2"/>
  <c r="C269" i="2"/>
  <c r="Z268" i="2"/>
  <c r="Z276" i="2" s="1"/>
  <c r="Z291" i="2" s="1"/>
  <c r="Y268" i="2"/>
  <c r="Y276" i="2" s="1"/>
  <c r="Y291" i="2" s="1"/>
  <c r="X268" i="2"/>
  <c r="X276" i="2" s="1"/>
  <c r="X291" i="2" s="1"/>
  <c r="W268" i="2"/>
  <c r="W276" i="2" s="1"/>
  <c r="W291" i="2" s="1"/>
  <c r="U268" i="2"/>
  <c r="U276" i="2" s="1"/>
  <c r="U291" i="2" s="1"/>
  <c r="T268" i="2"/>
  <c r="T276" i="2" s="1"/>
  <c r="T291" i="2" s="1"/>
  <c r="S268" i="2"/>
  <c r="S276" i="2" s="1"/>
  <c r="S291" i="2" s="1"/>
  <c r="R268" i="2"/>
  <c r="R276" i="2" s="1"/>
  <c r="R291" i="2" s="1"/>
  <c r="P268" i="2"/>
  <c r="P276" i="2" s="1"/>
  <c r="P291" i="2" s="1"/>
  <c r="O268" i="2"/>
  <c r="O276" i="2" s="1"/>
  <c r="O291" i="2" s="1"/>
  <c r="N268" i="2"/>
  <c r="N276" i="2" s="1"/>
  <c r="N291" i="2" s="1"/>
  <c r="M268" i="2"/>
  <c r="M276" i="2" s="1"/>
  <c r="M291" i="2" s="1"/>
  <c r="K268" i="2"/>
  <c r="K276" i="2" s="1"/>
  <c r="K291" i="2" s="1"/>
  <c r="J268" i="2"/>
  <c r="J276" i="2" s="1"/>
  <c r="J291" i="2" s="1"/>
  <c r="I268" i="2"/>
  <c r="I276" i="2" s="1"/>
  <c r="I291" i="2" s="1"/>
  <c r="H268" i="2"/>
  <c r="H276" i="2" s="1"/>
  <c r="H291" i="2" s="1"/>
  <c r="F268" i="2"/>
  <c r="F276" i="2" s="1"/>
  <c r="F291" i="2" s="1"/>
  <c r="E268" i="2"/>
  <c r="E276" i="2" s="1"/>
  <c r="E291" i="2" s="1"/>
  <c r="D268" i="2"/>
  <c r="D276" i="2" s="1"/>
  <c r="D291" i="2" s="1"/>
  <c r="C268" i="2"/>
  <c r="C276" i="2" s="1"/>
  <c r="C291" i="2" s="1"/>
  <c r="Z260" i="2"/>
  <c r="Y260" i="2"/>
  <c r="X260" i="2"/>
  <c r="W260" i="2"/>
  <c r="U260" i="2"/>
  <c r="T260" i="2"/>
  <c r="S260" i="2"/>
  <c r="R260" i="2"/>
  <c r="P260" i="2"/>
  <c r="O260" i="2"/>
  <c r="N260" i="2"/>
  <c r="M260" i="2"/>
  <c r="K260" i="2"/>
  <c r="J260" i="2"/>
  <c r="I260" i="2"/>
  <c r="H260" i="2"/>
  <c r="F260" i="2"/>
  <c r="E260" i="2"/>
  <c r="D260" i="2"/>
  <c r="C260" i="2"/>
  <c r="Z259" i="2"/>
  <c r="Y259" i="2"/>
  <c r="X259" i="2"/>
  <c r="W259" i="2"/>
  <c r="U259" i="2"/>
  <c r="T259" i="2"/>
  <c r="S259" i="2"/>
  <c r="R259" i="2"/>
  <c r="P259" i="2"/>
  <c r="O259" i="2"/>
  <c r="N259" i="2"/>
  <c r="M259" i="2"/>
  <c r="K259" i="2"/>
  <c r="J259" i="2"/>
  <c r="I259" i="2"/>
  <c r="H259" i="2"/>
  <c r="F259" i="2"/>
  <c r="E259" i="2"/>
  <c r="D259" i="2"/>
  <c r="C259" i="2"/>
  <c r="Z258" i="2"/>
  <c r="Y258" i="2"/>
  <c r="X258" i="2"/>
  <c r="W258" i="2"/>
  <c r="U258" i="2"/>
  <c r="T258" i="2"/>
  <c r="S258" i="2"/>
  <c r="R258" i="2"/>
  <c r="P258" i="2"/>
  <c r="O258" i="2"/>
  <c r="N258" i="2"/>
  <c r="M258" i="2"/>
  <c r="K258" i="2"/>
  <c r="J258" i="2"/>
  <c r="I258" i="2"/>
  <c r="H258" i="2"/>
  <c r="F258" i="2"/>
  <c r="E258" i="2"/>
  <c r="D258" i="2"/>
  <c r="C258" i="2"/>
  <c r="Z257" i="2"/>
  <c r="Y257" i="2"/>
  <c r="X257" i="2"/>
  <c r="W257" i="2"/>
  <c r="U257" i="2"/>
  <c r="T257" i="2"/>
  <c r="S257" i="2"/>
  <c r="R257" i="2"/>
  <c r="P257" i="2"/>
  <c r="O257" i="2"/>
  <c r="N257" i="2"/>
  <c r="M257" i="2"/>
  <c r="K257" i="2"/>
  <c r="J257" i="2"/>
  <c r="I257" i="2"/>
  <c r="H257" i="2"/>
  <c r="F257" i="2"/>
  <c r="E257" i="2"/>
  <c r="D257" i="2"/>
  <c r="C257" i="2"/>
  <c r="Z256" i="2"/>
  <c r="Y256" i="2"/>
  <c r="X256" i="2"/>
  <c r="W256" i="2"/>
  <c r="U256" i="2"/>
  <c r="T256" i="2"/>
  <c r="S256" i="2"/>
  <c r="R256" i="2"/>
  <c r="P256" i="2"/>
  <c r="O256" i="2"/>
  <c r="N256" i="2"/>
  <c r="M256" i="2"/>
  <c r="K256" i="2"/>
  <c r="J256" i="2"/>
  <c r="I256" i="2"/>
  <c r="H256" i="2"/>
  <c r="F256" i="2"/>
  <c r="E256" i="2"/>
  <c r="D256" i="2"/>
  <c r="C256" i="2"/>
  <c r="Z255" i="2"/>
  <c r="Y255" i="2"/>
  <c r="X255" i="2"/>
  <c r="W255" i="2"/>
  <c r="U255" i="2"/>
  <c r="T255" i="2"/>
  <c r="S255" i="2"/>
  <c r="R255" i="2"/>
  <c r="P255" i="2"/>
  <c r="O255" i="2"/>
  <c r="N255" i="2"/>
  <c r="M255" i="2"/>
  <c r="K255" i="2"/>
  <c r="J255" i="2"/>
  <c r="I255" i="2"/>
  <c r="H255" i="2"/>
  <c r="F255" i="2"/>
  <c r="E255" i="2"/>
  <c r="D255" i="2"/>
  <c r="C255" i="2"/>
  <c r="Z254" i="2"/>
  <c r="Y254" i="2"/>
  <c r="X254" i="2"/>
  <c r="W254" i="2"/>
  <c r="U254" i="2"/>
  <c r="T254" i="2"/>
  <c r="S254" i="2"/>
  <c r="R254" i="2"/>
  <c r="P254" i="2"/>
  <c r="O254" i="2"/>
  <c r="N254" i="2"/>
  <c r="M254" i="2"/>
  <c r="K254" i="2"/>
  <c r="J254" i="2"/>
  <c r="I254" i="2"/>
  <c r="H254" i="2"/>
  <c r="F254" i="2"/>
  <c r="E254" i="2"/>
  <c r="D254" i="2"/>
  <c r="C254" i="2"/>
  <c r="Z253" i="2"/>
  <c r="Z261" i="2" s="1"/>
  <c r="Y253" i="2"/>
  <c r="Y261" i="2" s="1"/>
  <c r="X253" i="2"/>
  <c r="X261" i="2" s="1"/>
  <c r="W253" i="2"/>
  <c r="W261" i="2" s="1"/>
  <c r="U253" i="2"/>
  <c r="U261" i="2" s="1"/>
  <c r="T253" i="2"/>
  <c r="T261" i="2" s="1"/>
  <c r="S253" i="2"/>
  <c r="S261" i="2" s="1"/>
  <c r="R253" i="2"/>
  <c r="R261" i="2" s="1"/>
  <c r="P253" i="2"/>
  <c r="P261" i="2" s="1"/>
  <c r="O253" i="2"/>
  <c r="O261" i="2" s="1"/>
  <c r="N253" i="2"/>
  <c r="N261" i="2" s="1"/>
  <c r="M253" i="2"/>
  <c r="M261" i="2" s="1"/>
  <c r="K253" i="2"/>
  <c r="K261" i="2" s="1"/>
  <c r="J253" i="2"/>
  <c r="J261" i="2" s="1"/>
  <c r="I253" i="2"/>
  <c r="I261" i="2" s="1"/>
  <c r="H253" i="2"/>
  <c r="H261" i="2" s="1"/>
  <c r="F253" i="2"/>
  <c r="F261" i="2" s="1"/>
  <c r="E253" i="2"/>
  <c r="E261" i="2" s="1"/>
  <c r="D253" i="2"/>
  <c r="D261" i="2" s="1"/>
  <c r="C253" i="2"/>
  <c r="C261" i="2" s="1"/>
  <c r="Z251" i="2"/>
  <c r="Y251" i="2"/>
  <c r="X251" i="2"/>
  <c r="W251" i="2"/>
  <c r="U251" i="2"/>
  <c r="T251" i="2"/>
  <c r="S251" i="2"/>
  <c r="R251" i="2"/>
  <c r="P251" i="2"/>
  <c r="O251" i="2"/>
  <c r="N251" i="2"/>
  <c r="M251" i="2"/>
  <c r="K251" i="2"/>
  <c r="J251" i="2"/>
  <c r="I251" i="2"/>
  <c r="H251" i="2"/>
  <c r="F251" i="2"/>
  <c r="E251" i="2"/>
  <c r="D251" i="2"/>
  <c r="C251" i="2"/>
  <c r="Z250" i="2"/>
  <c r="Y250" i="2"/>
  <c r="X250" i="2"/>
  <c r="W250" i="2"/>
  <c r="U250" i="2"/>
  <c r="T250" i="2"/>
  <c r="S250" i="2"/>
  <c r="R250" i="2"/>
  <c r="P250" i="2"/>
  <c r="O250" i="2"/>
  <c r="N250" i="2"/>
  <c r="M250" i="2"/>
  <c r="K250" i="2"/>
  <c r="J250" i="2"/>
  <c r="I250" i="2"/>
  <c r="H250" i="2"/>
  <c r="F250" i="2"/>
  <c r="E250" i="2"/>
  <c r="D250" i="2"/>
  <c r="C250" i="2"/>
  <c r="Z249" i="2"/>
  <c r="Y249" i="2"/>
  <c r="X249" i="2"/>
  <c r="W249" i="2"/>
  <c r="U249" i="2"/>
  <c r="T249" i="2"/>
  <c r="S249" i="2"/>
  <c r="R249" i="2"/>
  <c r="P249" i="2"/>
  <c r="O249" i="2"/>
  <c r="N249" i="2"/>
  <c r="M249" i="2"/>
  <c r="K249" i="2"/>
  <c r="J249" i="2"/>
  <c r="I249" i="2"/>
  <c r="H249" i="2"/>
  <c r="F249" i="2"/>
  <c r="E249" i="2"/>
  <c r="D249" i="2"/>
  <c r="C249" i="2"/>
  <c r="Z248" i="2"/>
  <c r="Z252" i="2" s="1"/>
  <c r="Y248" i="2"/>
  <c r="Y252" i="2" s="1"/>
  <c r="X248" i="2"/>
  <c r="X252" i="2" s="1"/>
  <c r="W248" i="2"/>
  <c r="W252" i="2" s="1"/>
  <c r="U248" i="2"/>
  <c r="U252" i="2" s="1"/>
  <c r="T248" i="2"/>
  <c r="T252" i="2" s="1"/>
  <c r="S248" i="2"/>
  <c r="S252" i="2" s="1"/>
  <c r="R248" i="2"/>
  <c r="R252" i="2" s="1"/>
  <c r="P248" i="2"/>
  <c r="P252" i="2" s="1"/>
  <c r="O248" i="2"/>
  <c r="O252" i="2" s="1"/>
  <c r="N248" i="2"/>
  <c r="N252" i="2" s="1"/>
  <c r="M248" i="2"/>
  <c r="M252" i="2" s="1"/>
  <c r="K248" i="2"/>
  <c r="K252" i="2" s="1"/>
  <c r="J248" i="2"/>
  <c r="J252" i="2" s="1"/>
  <c r="I248" i="2"/>
  <c r="I252" i="2" s="1"/>
  <c r="H248" i="2"/>
  <c r="H252" i="2" s="1"/>
  <c r="F248" i="2"/>
  <c r="F252" i="2" s="1"/>
  <c r="E248" i="2"/>
  <c r="E252" i="2" s="1"/>
  <c r="D248" i="2"/>
  <c r="D252" i="2" s="1"/>
  <c r="C248" i="2"/>
  <c r="C252" i="2" s="1"/>
  <c r="Z246" i="2"/>
  <c r="Y246" i="2"/>
  <c r="X246" i="2"/>
  <c r="W246" i="2"/>
  <c r="U246" i="2"/>
  <c r="T246" i="2"/>
  <c r="S246" i="2"/>
  <c r="R246" i="2"/>
  <c r="P246" i="2"/>
  <c r="O246" i="2"/>
  <c r="N246" i="2"/>
  <c r="M246" i="2"/>
  <c r="K246" i="2"/>
  <c r="J246" i="2"/>
  <c r="I246" i="2"/>
  <c r="H246" i="2"/>
  <c r="F246" i="2"/>
  <c r="E246" i="2"/>
  <c r="D246" i="2"/>
  <c r="C246" i="2"/>
  <c r="Z245" i="2"/>
  <c r="Y245" i="2"/>
  <c r="X245" i="2"/>
  <c r="W245" i="2"/>
  <c r="U245" i="2"/>
  <c r="T245" i="2"/>
  <c r="S245" i="2"/>
  <c r="R245" i="2"/>
  <c r="P245" i="2"/>
  <c r="O245" i="2"/>
  <c r="N245" i="2"/>
  <c r="M245" i="2"/>
  <c r="K245" i="2"/>
  <c r="J245" i="2"/>
  <c r="I245" i="2"/>
  <c r="H245" i="2"/>
  <c r="F245" i="2"/>
  <c r="E245" i="2"/>
  <c r="D245" i="2"/>
  <c r="C245" i="2"/>
  <c r="Z244" i="2"/>
  <c r="Y244" i="2"/>
  <c r="X244" i="2"/>
  <c r="W244" i="2"/>
  <c r="U244" i="2"/>
  <c r="T244" i="2"/>
  <c r="S244" i="2"/>
  <c r="R244" i="2"/>
  <c r="P244" i="2"/>
  <c r="O244" i="2"/>
  <c r="N244" i="2"/>
  <c r="M244" i="2"/>
  <c r="K244" i="2"/>
  <c r="J244" i="2"/>
  <c r="I244" i="2"/>
  <c r="H244" i="2"/>
  <c r="F244" i="2"/>
  <c r="E244" i="2"/>
  <c r="D244" i="2"/>
  <c r="C244" i="2"/>
  <c r="Z243" i="2"/>
  <c r="Y243" i="2"/>
  <c r="X243" i="2"/>
  <c r="W243" i="2"/>
  <c r="U243" i="2"/>
  <c r="T243" i="2"/>
  <c r="S243" i="2"/>
  <c r="R243" i="2"/>
  <c r="P243" i="2"/>
  <c r="O243" i="2"/>
  <c r="N243" i="2"/>
  <c r="M243" i="2"/>
  <c r="K243" i="2"/>
  <c r="J243" i="2"/>
  <c r="I243" i="2"/>
  <c r="H243" i="2"/>
  <c r="F243" i="2"/>
  <c r="E243" i="2"/>
  <c r="D243" i="2"/>
  <c r="C243" i="2"/>
  <c r="Z242" i="2"/>
  <c r="Y242" i="2"/>
  <c r="X242" i="2"/>
  <c r="W242" i="2"/>
  <c r="U242" i="2"/>
  <c r="T242" i="2"/>
  <c r="S242" i="2"/>
  <c r="R242" i="2"/>
  <c r="P242" i="2"/>
  <c r="O242" i="2"/>
  <c r="N242" i="2"/>
  <c r="M242" i="2"/>
  <c r="K242" i="2"/>
  <c r="J242" i="2"/>
  <c r="I242" i="2"/>
  <c r="H242" i="2"/>
  <c r="F242" i="2"/>
  <c r="E242" i="2"/>
  <c r="D242" i="2"/>
  <c r="C242" i="2"/>
  <c r="Z241" i="2"/>
  <c r="Y241" i="2"/>
  <c r="X241" i="2"/>
  <c r="W241" i="2"/>
  <c r="U241" i="2"/>
  <c r="T241" i="2"/>
  <c r="S241" i="2"/>
  <c r="R241" i="2"/>
  <c r="P241" i="2"/>
  <c r="O241" i="2"/>
  <c r="N241" i="2"/>
  <c r="M241" i="2"/>
  <c r="K241" i="2"/>
  <c r="J241" i="2"/>
  <c r="I241" i="2"/>
  <c r="H241" i="2"/>
  <c r="F241" i="2"/>
  <c r="E241" i="2"/>
  <c r="D241" i="2"/>
  <c r="C241" i="2"/>
  <c r="Z240" i="2"/>
  <c r="Y240" i="2"/>
  <c r="X240" i="2"/>
  <c r="W240" i="2"/>
  <c r="U240" i="2"/>
  <c r="T240" i="2"/>
  <c r="S240" i="2"/>
  <c r="R240" i="2"/>
  <c r="P240" i="2"/>
  <c r="O240" i="2"/>
  <c r="N240" i="2"/>
  <c r="M240" i="2"/>
  <c r="K240" i="2"/>
  <c r="J240" i="2"/>
  <c r="I240" i="2"/>
  <c r="H240" i="2"/>
  <c r="F240" i="2"/>
  <c r="E240" i="2"/>
  <c r="D240" i="2"/>
  <c r="C240" i="2"/>
  <c r="Z239" i="2"/>
  <c r="Z247" i="2" s="1"/>
  <c r="Z262" i="2" s="1"/>
  <c r="Y239" i="2"/>
  <c r="Y247" i="2" s="1"/>
  <c r="Y262" i="2" s="1"/>
  <c r="X239" i="2"/>
  <c r="X247" i="2" s="1"/>
  <c r="X262" i="2" s="1"/>
  <c r="W239" i="2"/>
  <c r="W247" i="2" s="1"/>
  <c r="W262" i="2" s="1"/>
  <c r="U239" i="2"/>
  <c r="U247" i="2" s="1"/>
  <c r="U262" i="2" s="1"/>
  <c r="T239" i="2"/>
  <c r="T247" i="2" s="1"/>
  <c r="T262" i="2" s="1"/>
  <c r="S239" i="2"/>
  <c r="S247" i="2" s="1"/>
  <c r="S262" i="2" s="1"/>
  <c r="R239" i="2"/>
  <c r="R247" i="2" s="1"/>
  <c r="R262" i="2" s="1"/>
  <c r="P239" i="2"/>
  <c r="P247" i="2" s="1"/>
  <c r="P262" i="2" s="1"/>
  <c r="O239" i="2"/>
  <c r="O247" i="2" s="1"/>
  <c r="O262" i="2" s="1"/>
  <c r="N239" i="2"/>
  <c r="N247" i="2" s="1"/>
  <c r="N262" i="2" s="1"/>
  <c r="M239" i="2"/>
  <c r="M247" i="2" s="1"/>
  <c r="M262" i="2" s="1"/>
  <c r="K239" i="2"/>
  <c r="K247" i="2" s="1"/>
  <c r="K262" i="2" s="1"/>
  <c r="J239" i="2"/>
  <c r="J247" i="2" s="1"/>
  <c r="J262" i="2" s="1"/>
  <c r="I239" i="2"/>
  <c r="I247" i="2" s="1"/>
  <c r="I262" i="2" s="1"/>
  <c r="H239" i="2"/>
  <c r="H247" i="2" s="1"/>
  <c r="H262" i="2" s="1"/>
  <c r="F239" i="2"/>
  <c r="F247" i="2" s="1"/>
  <c r="F262" i="2" s="1"/>
  <c r="E239" i="2"/>
  <c r="E247" i="2" s="1"/>
  <c r="E262" i="2" s="1"/>
  <c r="D239" i="2"/>
  <c r="D247" i="2" s="1"/>
  <c r="D262" i="2" s="1"/>
  <c r="C239" i="2"/>
  <c r="C247" i="2" s="1"/>
  <c r="C262" i="2" s="1"/>
  <c r="Z231" i="2"/>
  <c r="Y231" i="2"/>
  <c r="X231" i="2"/>
  <c r="W231" i="2"/>
  <c r="U231" i="2"/>
  <c r="T231" i="2"/>
  <c r="S231" i="2"/>
  <c r="R231" i="2"/>
  <c r="P231" i="2"/>
  <c r="O231" i="2"/>
  <c r="N231" i="2"/>
  <c r="M231" i="2"/>
  <c r="K231" i="2"/>
  <c r="J231" i="2"/>
  <c r="I231" i="2"/>
  <c r="H231" i="2"/>
  <c r="F231" i="2"/>
  <c r="E231" i="2"/>
  <c r="D231" i="2"/>
  <c r="C231" i="2"/>
  <c r="Z230" i="2"/>
  <c r="Y230" i="2"/>
  <c r="X230" i="2"/>
  <c r="W230" i="2"/>
  <c r="U230" i="2"/>
  <c r="T230" i="2"/>
  <c r="S230" i="2"/>
  <c r="R230" i="2"/>
  <c r="P230" i="2"/>
  <c r="O230" i="2"/>
  <c r="N230" i="2"/>
  <c r="M230" i="2"/>
  <c r="K230" i="2"/>
  <c r="J230" i="2"/>
  <c r="I230" i="2"/>
  <c r="H230" i="2"/>
  <c r="F230" i="2"/>
  <c r="E230" i="2"/>
  <c r="D230" i="2"/>
  <c r="C230" i="2"/>
  <c r="Z229" i="2"/>
  <c r="Y229" i="2"/>
  <c r="X229" i="2"/>
  <c r="W229" i="2"/>
  <c r="U229" i="2"/>
  <c r="T229" i="2"/>
  <c r="S229" i="2"/>
  <c r="R229" i="2"/>
  <c r="P229" i="2"/>
  <c r="O229" i="2"/>
  <c r="N229" i="2"/>
  <c r="M229" i="2"/>
  <c r="K229" i="2"/>
  <c r="J229" i="2"/>
  <c r="I229" i="2"/>
  <c r="H229" i="2"/>
  <c r="F229" i="2"/>
  <c r="E229" i="2"/>
  <c r="D229" i="2"/>
  <c r="C229" i="2"/>
  <c r="Z228" i="2"/>
  <c r="Y228" i="2"/>
  <c r="X228" i="2"/>
  <c r="W228" i="2"/>
  <c r="U228" i="2"/>
  <c r="T228" i="2"/>
  <c r="S228" i="2"/>
  <c r="R228" i="2"/>
  <c r="P228" i="2"/>
  <c r="O228" i="2"/>
  <c r="N228" i="2"/>
  <c r="M228" i="2"/>
  <c r="K228" i="2"/>
  <c r="J228" i="2"/>
  <c r="I228" i="2"/>
  <c r="H228" i="2"/>
  <c r="F228" i="2"/>
  <c r="E228" i="2"/>
  <c r="D228" i="2"/>
  <c r="C228" i="2"/>
  <c r="Z227" i="2"/>
  <c r="Y227" i="2"/>
  <c r="X227" i="2"/>
  <c r="W227" i="2"/>
  <c r="U227" i="2"/>
  <c r="T227" i="2"/>
  <c r="S227" i="2"/>
  <c r="R227" i="2"/>
  <c r="P227" i="2"/>
  <c r="O227" i="2"/>
  <c r="N227" i="2"/>
  <c r="M227" i="2"/>
  <c r="K227" i="2"/>
  <c r="J227" i="2"/>
  <c r="I227" i="2"/>
  <c r="H227" i="2"/>
  <c r="F227" i="2"/>
  <c r="E227" i="2"/>
  <c r="D227" i="2"/>
  <c r="C227" i="2"/>
  <c r="Z226" i="2"/>
  <c r="Y226" i="2"/>
  <c r="X226" i="2"/>
  <c r="W226" i="2"/>
  <c r="U226" i="2"/>
  <c r="T226" i="2"/>
  <c r="S226" i="2"/>
  <c r="R226" i="2"/>
  <c r="P226" i="2"/>
  <c r="O226" i="2"/>
  <c r="N226" i="2"/>
  <c r="M226" i="2"/>
  <c r="K226" i="2"/>
  <c r="J226" i="2"/>
  <c r="I226" i="2"/>
  <c r="H226" i="2"/>
  <c r="F226" i="2"/>
  <c r="E226" i="2"/>
  <c r="D226" i="2"/>
  <c r="C226" i="2"/>
  <c r="Z225" i="2"/>
  <c r="Y225" i="2"/>
  <c r="X225" i="2"/>
  <c r="W225" i="2"/>
  <c r="U225" i="2"/>
  <c r="T225" i="2"/>
  <c r="S225" i="2"/>
  <c r="R225" i="2"/>
  <c r="P225" i="2"/>
  <c r="O225" i="2"/>
  <c r="N225" i="2"/>
  <c r="M225" i="2"/>
  <c r="K225" i="2"/>
  <c r="J225" i="2"/>
  <c r="I225" i="2"/>
  <c r="H225" i="2"/>
  <c r="F225" i="2"/>
  <c r="E225" i="2"/>
  <c r="D225" i="2"/>
  <c r="C225" i="2"/>
  <c r="Z224" i="2"/>
  <c r="Z232" i="2" s="1"/>
  <c r="Y224" i="2"/>
  <c r="Y232" i="2" s="1"/>
  <c r="X224" i="2"/>
  <c r="X232" i="2" s="1"/>
  <c r="W224" i="2"/>
  <c r="W232" i="2" s="1"/>
  <c r="U224" i="2"/>
  <c r="U232" i="2" s="1"/>
  <c r="T224" i="2"/>
  <c r="T232" i="2" s="1"/>
  <c r="S224" i="2"/>
  <c r="S232" i="2" s="1"/>
  <c r="R224" i="2"/>
  <c r="R232" i="2" s="1"/>
  <c r="P224" i="2"/>
  <c r="P232" i="2" s="1"/>
  <c r="O224" i="2"/>
  <c r="O232" i="2" s="1"/>
  <c r="N224" i="2"/>
  <c r="N232" i="2" s="1"/>
  <c r="M224" i="2"/>
  <c r="M232" i="2" s="1"/>
  <c r="K224" i="2"/>
  <c r="K232" i="2" s="1"/>
  <c r="J224" i="2"/>
  <c r="J232" i="2" s="1"/>
  <c r="I224" i="2"/>
  <c r="I232" i="2" s="1"/>
  <c r="H224" i="2"/>
  <c r="H232" i="2" s="1"/>
  <c r="F224" i="2"/>
  <c r="F232" i="2" s="1"/>
  <c r="E224" i="2"/>
  <c r="E232" i="2" s="1"/>
  <c r="D224" i="2"/>
  <c r="D232" i="2" s="1"/>
  <c r="C224" i="2"/>
  <c r="C232" i="2" s="1"/>
  <c r="Z222" i="2"/>
  <c r="Y222" i="2"/>
  <c r="X222" i="2"/>
  <c r="W222" i="2"/>
  <c r="U222" i="2"/>
  <c r="T222" i="2"/>
  <c r="S222" i="2"/>
  <c r="R222" i="2"/>
  <c r="P222" i="2"/>
  <c r="O222" i="2"/>
  <c r="N222" i="2"/>
  <c r="M222" i="2"/>
  <c r="K222" i="2"/>
  <c r="J222" i="2"/>
  <c r="I222" i="2"/>
  <c r="H222" i="2"/>
  <c r="F222" i="2"/>
  <c r="E222" i="2"/>
  <c r="D222" i="2"/>
  <c r="C222" i="2"/>
  <c r="Z221" i="2"/>
  <c r="Y221" i="2"/>
  <c r="X221" i="2"/>
  <c r="W221" i="2"/>
  <c r="U221" i="2"/>
  <c r="T221" i="2"/>
  <c r="S221" i="2"/>
  <c r="R221" i="2"/>
  <c r="P221" i="2"/>
  <c r="O221" i="2"/>
  <c r="N221" i="2"/>
  <c r="M221" i="2"/>
  <c r="K221" i="2"/>
  <c r="J221" i="2"/>
  <c r="I221" i="2"/>
  <c r="H221" i="2"/>
  <c r="F221" i="2"/>
  <c r="E221" i="2"/>
  <c r="D221" i="2"/>
  <c r="C221" i="2"/>
  <c r="Z220" i="2"/>
  <c r="Y220" i="2"/>
  <c r="X220" i="2"/>
  <c r="W220" i="2"/>
  <c r="U220" i="2"/>
  <c r="T220" i="2"/>
  <c r="S220" i="2"/>
  <c r="R220" i="2"/>
  <c r="P220" i="2"/>
  <c r="O220" i="2"/>
  <c r="N220" i="2"/>
  <c r="M220" i="2"/>
  <c r="K220" i="2"/>
  <c r="J220" i="2"/>
  <c r="I220" i="2"/>
  <c r="H220" i="2"/>
  <c r="F220" i="2"/>
  <c r="E220" i="2"/>
  <c r="D220" i="2"/>
  <c r="C220" i="2"/>
  <c r="Z219" i="2"/>
  <c r="Z223" i="2" s="1"/>
  <c r="Y219" i="2"/>
  <c r="Y223" i="2" s="1"/>
  <c r="X219" i="2"/>
  <c r="X223" i="2" s="1"/>
  <c r="W219" i="2"/>
  <c r="W223" i="2" s="1"/>
  <c r="U219" i="2"/>
  <c r="U223" i="2" s="1"/>
  <c r="T219" i="2"/>
  <c r="T223" i="2" s="1"/>
  <c r="S219" i="2"/>
  <c r="S223" i="2" s="1"/>
  <c r="R219" i="2"/>
  <c r="R223" i="2" s="1"/>
  <c r="P219" i="2"/>
  <c r="P223" i="2" s="1"/>
  <c r="O219" i="2"/>
  <c r="O223" i="2" s="1"/>
  <c r="N219" i="2"/>
  <c r="N223" i="2" s="1"/>
  <c r="M219" i="2"/>
  <c r="M223" i="2" s="1"/>
  <c r="K219" i="2"/>
  <c r="K223" i="2" s="1"/>
  <c r="J219" i="2"/>
  <c r="J223" i="2" s="1"/>
  <c r="I219" i="2"/>
  <c r="I223" i="2" s="1"/>
  <c r="H219" i="2"/>
  <c r="H223" i="2" s="1"/>
  <c r="F219" i="2"/>
  <c r="F223" i="2" s="1"/>
  <c r="E219" i="2"/>
  <c r="E223" i="2" s="1"/>
  <c r="D219" i="2"/>
  <c r="D223" i="2" s="1"/>
  <c r="C219" i="2"/>
  <c r="C223" i="2" s="1"/>
  <c r="Z217" i="2"/>
  <c r="Y217" i="2"/>
  <c r="X217" i="2"/>
  <c r="W217" i="2"/>
  <c r="U217" i="2"/>
  <c r="T217" i="2"/>
  <c r="S217" i="2"/>
  <c r="R217" i="2"/>
  <c r="P217" i="2"/>
  <c r="O217" i="2"/>
  <c r="N217" i="2"/>
  <c r="M217" i="2"/>
  <c r="K217" i="2"/>
  <c r="J217" i="2"/>
  <c r="I217" i="2"/>
  <c r="H217" i="2"/>
  <c r="F217" i="2"/>
  <c r="E217" i="2"/>
  <c r="D217" i="2"/>
  <c r="C217" i="2"/>
  <c r="Z216" i="2"/>
  <c r="Y216" i="2"/>
  <c r="X216" i="2"/>
  <c r="W216" i="2"/>
  <c r="U216" i="2"/>
  <c r="T216" i="2"/>
  <c r="S216" i="2"/>
  <c r="R216" i="2"/>
  <c r="P216" i="2"/>
  <c r="O216" i="2"/>
  <c r="N216" i="2"/>
  <c r="M216" i="2"/>
  <c r="K216" i="2"/>
  <c r="J216" i="2"/>
  <c r="I216" i="2"/>
  <c r="H216" i="2"/>
  <c r="F216" i="2"/>
  <c r="E216" i="2"/>
  <c r="D216" i="2"/>
  <c r="C216" i="2"/>
  <c r="Z215" i="2"/>
  <c r="Y215" i="2"/>
  <c r="X215" i="2"/>
  <c r="W215" i="2"/>
  <c r="U215" i="2"/>
  <c r="T215" i="2"/>
  <c r="S215" i="2"/>
  <c r="R215" i="2"/>
  <c r="P215" i="2"/>
  <c r="O215" i="2"/>
  <c r="N215" i="2"/>
  <c r="M215" i="2"/>
  <c r="K215" i="2"/>
  <c r="J215" i="2"/>
  <c r="I215" i="2"/>
  <c r="H215" i="2"/>
  <c r="F215" i="2"/>
  <c r="E215" i="2"/>
  <c r="D215" i="2"/>
  <c r="C215" i="2"/>
  <c r="Z214" i="2"/>
  <c r="Y214" i="2"/>
  <c r="X214" i="2"/>
  <c r="W214" i="2"/>
  <c r="U214" i="2"/>
  <c r="T214" i="2"/>
  <c r="S214" i="2"/>
  <c r="R214" i="2"/>
  <c r="P214" i="2"/>
  <c r="O214" i="2"/>
  <c r="N214" i="2"/>
  <c r="M214" i="2"/>
  <c r="K214" i="2"/>
  <c r="J214" i="2"/>
  <c r="I214" i="2"/>
  <c r="H214" i="2"/>
  <c r="F214" i="2"/>
  <c r="E214" i="2"/>
  <c r="D214" i="2"/>
  <c r="C214" i="2"/>
  <c r="Z213" i="2"/>
  <c r="Y213" i="2"/>
  <c r="X213" i="2"/>
  <c r="W213" i="2"/>
  <c r="U213" i="2"/>
  <c r="T213" i="2"/>
  <c r="S213" i="2"/>
  <c r="R213" i="2"/>
  <c r="P213" i="2"/>
  <c r="O213" i="2"/>
  <c r="N213" i="2"/>
  <c r="M213" i="2"/>
  <c r="K213" i="2"/>
  <c r="J213" i="2"/>
  <c r="I213" i="2"/>
  <c r="H213" i="2"/>
  <c r="F213" i="2"/>
  <c r="E213" i="2"/>
  <c r="D213" i="2"/>
  <c r="C213" i="2"/>
  <c r="Z212" i="2"/>
  <c r="Y212" i="2"/>
  <c r="X212" i="2"/>
  <c r="W212" i="2"/>
  <c r="U212" i="2"/>
  <c r="T212" i="2"/>
  <c r="S212" i="2"/>
  <c r="R212" i="2"/>
  <c r="P212" i="2"/>
  <c r="O212" i="2"/>
  <c r="N212" i="2"/>
  <c r="M212" i="2"/>
  <c r="K212" i="2"/>
  <c r="J212" i="2"/>
  <c r="I212" i="2"/>
  <c r="H212" i="2"/>
  <c r="F212" i="2"/>
  <c r="E212" i="2"/>
  <c r="D212" i="2"/>
  <c r="C212" i="2"/>
  <c r="Z211" i="2"/>
  <c r="Y211" i="2"/>
  <c r="X211" i="2"/>
  <c r="W211" i="2"/>
  <c r="U211" i="2"/>
  <c r="T211" i="2"/>
  <c r="S211" i="2"/>
  <c r="R211" i="2"/>
  <c r="P211" i="2"/>
  <c r="O211" i="2"/>
  <c r="N211" i="2"/>
  <c r="M211" i="2"/>
  <c r="K211" i="2"/>
  <c r="J211" i="2"/>
  <c r="I211" i="2"/>
  <c r="H211" i="2"/>
  <c r="F211" i="2"/>
  <c r="E211" i="2"/>
  <c r="D211" i="2"/>
  <c r="C211" i="2"/>
  <c r="Z210" i="2"/>
  <c r="Z218" i="2" s="1"/>
  <c r="Z233" i="2" s="1"/>
  <c r="Y210" i="2"/>
  <c r="Y218" i="2" s="1"/>
  <c r="Y233" i="2" s="1"/>
  <c r="X210" i="2"/>
  <c r="X218" i="2" s="1"/>
  <c r="X233" i="2" s="1"/>
  <c r="W210" i="2"/>
  <c r="W218" i="2" s="1"/>
  <c r="W233" i="2" s="1"/>
  <c r="U210" i="2"/>
  <c r="U218" i="2" s="1"/>
  <c r="U233" i="2" s="1"/>
  <c r="T210" i="2"/>
  <c r="T218" i="2" s="1"/>
  <c r="T233" i="2" s="1"/>
  <c r="S210" i="2"/>
  <c r="S218" i="2" s="1"/>
  <c r="S233" i="2" s="1"/>
  <c r="R210" i="2"/>
  <c r="R218" i="2" s="1"/>
  <c r="R233" i="2" s="1"/>
  <c r="P210" i="2"/>
  <c r="P218" i="2" s="1"/>
  <c r="P233" i="2" s="1"/>
  <c r="O210" i="2"/>
  <c r="O218" i="2" s="1"/>
  <c r="O233" i="2" s="1"/>
  <c r="N210" i="2"/>
  <c r="N218" i="2" s="1"/>
  <c r="N233" i="2" s="1"/>
  <c r="M210" i="2"/>
  <c r="M218" i="2" s="1"/>
  <c r="M233" i="2" s="1"/>
  <c r="K210" i="2"/>
  <c r="K218" i="2" s="1"/>
  <c r="K233" i="2" s="1"/>
  <c r="J210" i="2"/>
  <c r="J218" i="2" s="1"/>
  <c r="J233" i="2" s="1"/>
  <c r="I210" i="2"/>
  <c r="I218" i="2" s="1"/>
  <c r="I233" i="2" s="1"/>
  <c r="H210" i="2"/>
  <c r="H218" i="2" s="1"/>
  <c r="H233" i="2" s="1"/>
  <c r="F210" i="2"/>
  <c r="F218" i="2" s="1"/>
  <c r="F233" i="2" s="1"/>
  <c r="E210" i="2"/>
  <c r="E218" i="2" s="1"/>
  <c r="E233" i="2" s="1"/>
  <c r="D210" i="2"/>
  <c r="D218" i="2" s="1"/>
  <c r="D233" i="2" s="1"/>
  <c r="C210" i="2"/>
  <c r="C218" i="2" s="1"/>
  <c r="C233" i="2" s="1"/>
  <c r="Z202" i="2"/>
  <c r="Y202" i="2"/>
  <c r="X202" i="2"/>
  <c r="W202" i="2"/>
  <c r="U202" i="2"/>
  <c r="T202" i="2"/>
  <c r="S202" i="2"/>
  <c r="R202" i="2"/>
  <c r="P202" i="2"/>
  <c r="O202" i="2"/>
  <c r="N202" i="2"/>
  <c r="M202" i="2"/>
  <c r="K202" i="2"/>
  <c r="J202" i="2"/>
  <c r="I202" i="2"/>
  <c r="H202" i="2"/>
  <c r="F202" i="2"/>
  <c r="E202" i="2"/>
  <c r="D202" i="2"/>
  <c r="C202" i="2"/>
  <c r="Z201" i="2"/>
  <c r="Y201" i="2"/>
  <c r="X201" i="2"/>
  <c r="W201" i="2"/>
  <c r="U201" i="2"/>
  <c r="T201" i="2"/>
  <c r="S201" i="2"/>
  <c r="R201" i="2"/>
  <c r="P201" i="2"/>
  <c r="O201" i="2"/>
  <c r="N201" i="2"/>
  <c r="M201" i="2"/>
  <c r="K201" i="2"/>
  <c r="J201" i="2"/>
  <c r="I201" i="2"/>
  <c r="H201" i="2"/>
  <c r="F201" i="2"/>
  <c r="E201" i="2"/>
  <c r="D201" i="2"/>
  <c r="C201" i="2"/>
  <c r="Z200" i="2"/>
  <c r="Y200" i="2"/>
  <c r="X200" i="2"/>
  <c r="W200" i="2"/>
  <c r="U200" i="2"/>
  <c r="T200" i="2"/>
  <c r="S200" i="2"/>
  <c r="R200" i="2"/>
  <c r="P200" i="2"/>
  <c r="O200" i="2"/>
  <c r="N200" i="2"/>
  <c r="M200" i="2"/>
  <c r="K200" i="2"/>
  <c r="J200" i="2"/>
  <c r="I200" i="2"/>
  <c r="H200" i="2"/>
  <c r="F200" i="2"/>
  <c r="E200" i="2"/>
  <c r="D200" i="2"/>
  <c r="C200" i="2"/>
  <c r="Z199" i="2"/>
  <c r="Y199" i="2"/>
  <c r="X199" i="2"/>
  <c r="W199" i="2"/>
  <c r="U199" i="2"/>
  <c r="T199" i="2"/>
  <c r="S199" i="2"/>
  <c r="R199" i="2"/>
  <c r="P199" i="2"/>
  <c r="O199" i="2"/>
  <c r="N199" i="2"/>
  <c r="M199" i="2"/>
  <c r="K199" i="2"/>
  <c r="J199" i="2"/>
  <c r="I199" i="2"/>
  <c r="H199" i="2"/>
  <c r="F199" i="2"/>
  <c r="E199" i="2"/>
  <c r="D199" i="2"/>
  <c r="C199" i="2"/>
  <c r="Z198" i="2"/>
  <c r="Y198" i="2"/>
  <c r="X198" i="2"/>
  <c r="W198" i="2"/>
  <c r="U198" i="2"/>
  <c r="T198" i="2"/>
  <c r="S198" i="2"/>
  <c r="R198" i="2"/>
  <c r="P198" i="2"/>
  <c r="O198" i="2"/>
  <c r="N198" i="2"/>
  <c r="M198" i="2"/>
  <c r="K198" i="2"/>
  <c r="J198" i="2"/>
  <c r="I198" i="2"/>
  <c r="H198" i="2"/>
  <c r="F198" i="2"/>
  <c r="E198" i="2"/>
  <c r="D198" i="2"/>
  <c r="C198" i="2"/>
  <c r="Z197" i="2"/>
  <c r="Y197" i="2"/>
  <c r="X197" i="2"/>
  <c r="W197" i="2"/>
  <c r="U197" i="2"/>
  <c r="T197" i="2"/>
  <c r="S197" i="2"/>
  <c r="R197" i="2"/>
  <c r="P197" i="2"/>
  <c r="O197" i="2"/>
  <c r="N197" i="2"/>
  <c r="M197" i="2"/>
  <c r="K197" i="2"/>
  <c r="J197" i="2"/>
  <c r="I197" i="2"/>
  <c r="H197" i="2"/>
  <c r="F197" i="2"/>
  <c r="E197" i="2"/>
  <c r="D197" i="2"/>
  <c r="C197" i="2"/>
  <c r="Z196" i="2"/>
  <c r="Y196" i="2"/>
  <c r="X196" i="2"/>
  <c r="W196" i="2"/>
  <c r="U196" i="2"/>
  <c r="T196" i="2"/>
  <c r="S196" i="2"/>
  <c r="R196" i="2"/>
  <c r="P196" i="2"/>
  <c r="O196" i="2"/>
  <c r="N196" i="2"/>
  <c r="M196" i="2"/>
  <c r="K196" i="2"/>
  <c r="J196" i="2"/>
  <c r="I196" i="2"/>
  <c r="H196" i="2"/>
  <c r="F196" i="2"/>
  <c r="E196" i="2"/>
  <c r="D196" i="2"/>
  <c r="C196" i="2"/>
  <c r="Z195" i="2"/>
  <c r="Z203" i="2" s="1"/>
  <c r="Y195" i="2"/>
  <c r="Y203" i="2" s="1"/>
  <c r="X195" i="2"/>
  <c r="X203" i="2" s="1"/>
  <c r="W195" i="2"/>
  <c r="W203" i="2" s="1"/>
  <c r="U195" i="2"/>
  <c r="U203" i="2" s="1"/>
  <c r="T195" i="2"/>
  <c r="T203" i="2" s="1"/>
  <c r="S195" i="2"/>
  <c r="S203" i="2" s="1"/>
  <c r="R195" i="2"/>
  <c r="R203" i="2" s="1"/>
  <c r="P195" i="2"/>
  <c r="P203" i="2" s="1"/>
  <c r="O195" i="2"/>
  <c r="O203" i="2" s="1"/>
  <c r="N195" i="2"/>
  <c r="N203" i="2" s="1"/>
  <c r="M195" i="2"/>
  <c r="M203" i="2" s="1"/>
  <c r="K195" i="2"/>
  <c r="K203" i="2" s="1"/>
  <c r="J195" i="2"/>
  <c r="J203" i="2" s="1"/>
  <c r="I195" i="2"/>
  <c r="I203" i="2" s="1"/>
  <c r="H195" i="2"/>
  <c r="H203" i="2" s="1"/>
  <c r="F195" i="2"/>
  <c r="F203" i="2" s="1"/>
  <c r="E195" i="2"/>
  <c r="E203" i="2" s="1"/>
  <c r="D195" i="2"/>
  <c r="D203" i="2" s="1"/>
  <c r="C195" i="2"/>
  <c r="C203" i="2" s="1"/>
  <c r="Z193" i="2"/>
  <c r="Y193" i="2"/>
  <c r="X193" i="2"/>
  <c r="W193" i="2"/>
  <c r="U193" i="2"/>
  <c r="T193" i="2"/>
  <c r="S193" i="2"/>
  <c r="R193" i="2"/>
  <c r="P193" i="2"/>
  <c r="O193" i="2"/>
  <c r="N193" i="2"/>
  <c r="M193" i="2"/>
  <c r="K193" i="2"/>
  <c r="J193" i="2"/>
  <c r="I193" i="2"/>
  <c r="H193" i="2"/>
  <c r="F193" i="2"/>
  <c r="E193" i="2"/>
  <c r="D193" i="2"/>
  <c r="C193" i="2"/>
  <c r="Z192" i="2"/>
  <c r="Y192" i="2"/>
  <c r="X192" i="2"/>
  <c r="W192" i="2"/>
  <c r="U192" i="2"/>
  <c r="T192" i="2"/>
  <c r="S192" i="2"/>
  <c r="R192" i="2"/>
  <c r="P192" i="2"/>
  <c r="O192" i="2"/>
  <c r="N192" i="2"/>
  <c r="M192" i="2"/>
  <c r="K192" i="2"/>
  <c r="J192" i="2"/>
  <c r="I192" i="2"/>
  <c r="H192" i="2"/>
  <c r="F192" i="2"/>
  <c r="E192" i="2"/>
  <c r="D192" i="2"/>
  <c r="C192" i="2"/>
  <c r="Z191" i="2"/>
  <c r="Y191" i="2"/>
  <c r="X191" i="2"/>
  <c r="W191" i="2"/>
  <c r="U191" i="2"/>
  <c r="T191" i="2"/>
  <c r="S191" i="2"/>
  <c r="R191" i="2"/>
  <c r="P191" i="2"/>
  <c r="O191" i="2"/>
  <c r="N191" i="2"/>
  <c r="M191" i="2"/>
  <c r="K191" i="2"/>
  <c r="J191" i="2"/>
  <c r="I191" i="2"/>
  <c r="H191" i="2"/>
  <c r="F191" i="2"/>
  <c r="E191" i="2"/>
  <c r="D191" i="2"/>
  <c r="C191" i="2"/>
  <c r="Z190" i="2"/>
  <c r="Z194" i="2" s="1"/>
  <c r="Y190" i="2"/>
  <c r="Y194" i="2" s="1"/>
  <c r="X190" i="2"/>
  <c r="X194" i="2" s="1"/>
  <c r="W190" i="2"/>
  <c r="W194" i="2" s="1"/>
  <c r="U190" i="2"/>
  <c r="U194" i="2" s="1"/>
  <c r="T190" i="2"/>
  <c r="T194" i="2" s="1"/>
  <c r="S190" i="2"/>
  <c r="S194" i="2" s="1"/>
  <c r="R190" i="2"/>
  <c r="R194" i="2" s="1"/>
  <c r="P190" i="2"/>
  <c r="P194" i="2" s="1"/>
  <c r="O190" i="2"/>
  <c r="O194" i="2" s="1"/>
  <c r="N190" i="2"/>
  <c r="N194" i="2" s="1"/>
  <c r="M190" i="2"/>
  <c r="M194" i="2" s="1"/>
  <c r="K190" i="2"/>
  <c r="K194" i="2" s="1"/>
  <c r="J190" i="2"/>
  <c r="J194" i="2" s="1"/>
  <c r="I190" i="2"/>
  <c r="I194" i="2" s="1"/>
  <c r="H190" i="2"/>
  <c r="H194" i="2" s="1"/>
  <c r="F190" i="2"/>
  <c r="F194" i="2" s="1"/>
  <c r="E190" i="2"/>
  <c r="E194" i="2" s="1"/>
  <c r="D190" i="2"/>
  <c r="D194" i="2" s="1"/>
  <c r="C190" i="2"/>
  <c r="C194" i="2" s="1"/>
  <c r="Z188" i="2"/>
  <c r="Y188" i="2"/>
  <c r="X188" i="2"/>
  <c r="W188" i="2"/>
  <c r="U188" i="2"/>
  <c r="T188" i="2"/>
  <c r="S188" i="2"/>
  <c r="R188" i="2"/>
  <c r="P188" i="2"/>
  <c r="O188" i="2"/>
  <c r="N188" i="2"/>
  <c r="M188" i="2"/>
  <c r="K188" i="2"/>
  <c r="J188" i="2"/>
  <c r="I188" i="2"/>
  <c r="H188" i="2"/>
  <c r="F188" i="2"/>
  <c r="E188" i="2"/>
  <c r="D188" i="2"/>
  <c r="C188" i="2"/>
  <c r="Z187" i="2"/>
  <c r="Y187" i="2"/>
  <c r="X187" i="2"/>
  <c r="W187" i="2"/>
  <c r="U187" i="2"/>
  <c r="T187" i="2"/>
  <c r="S187" i="2"/>
  <c r="R187" i="2"/>
  <c r="P187" i="2"/>
  <c r="O187" i="2"/>
  <c r="N187" i="2"/>
  <c r="M187" i="2"/>
  <c r="K187" i="2"/>
  <c r="J187" i="2"/>
  <c r="I187" i="2"/>
  <c r="H187" i="2"/>
  <c r="F187" i="2"/>
  <c r="E187" i="2"/>
  <c r="D187" i="2"/>
  <c r="C187" i="2"/>
  <c r="Z186" i="2"/>
  <c r="Y186" i="2"/>
  <c r="X186" i="2"/>
  <c r="W186" i="2"/>
  <c r="U186" i="2"/>
  <c r="T186" i="2"/>
  <c r="S186" i="2"/>
  <c r="R186" i="2"/>
  <c r="P186" i="2"/>
  <c r="O186" i="2"/>
  <c r="N186" i="2"/>
  <c r="M186" i="2"/>
  <c r="K186" i="2"/>
  <c r="J186" i="2"/>
  <c r="I186" i="2"/>
  <c r="H186" i="2"/>
  <c r="F186" i="2"/>
  <c r="E186" i="2"/>
  <c r="D186" i="2"/>
  <c r="C186" i="2"/>
  <c r="Z185" i="2"/>
  <c r="Y185" i="2"/>
  <c r="X185" i="2"/>
  <c r="W185" i="2"/>
  <c r="U185" i="2"/>
  <c r="T185" i="2"/>
  <c r="S185" i="2"/>
  <c r="R185" i="2"/>
  <c r="P185" i="2"/>
  <c r="O185" i="2"/>
  <c r="N185" i="2"/>
  <c r="M185" i="2"/>
  <c r="K185" i="2"/>
  <c r="J185" i="2"/>
  <c r="I185" i="2"/>
  <c r="H185" i="2"/>
  <c r="F185" i="2"/>
  <c r="E185" i="2"/>
  <c r="D185" i="2"/>
  <c r="C185" i="2"/>
  <c r="Z184" i="2"/>
  <c r="Y184" i="2"/>
  <c r="X184" i="2"/>
  <c r="W184" i="2"/>
  <c r="U184" i="2"/>
  <c r="T184" i="2"/>
  <c r="S184" i="2"/>
  <c r="R184" i="2"/>
  <c r="P184" i="2"/>
  <c r="O184" i="2"/>
  <c r="N184" i="2"/>
  <c r="M184" i="2"/>
  <c r="K184" i="2"/>
  <c r="J184" i="2"/>
  <c r="I184" i="2"/>
  <c r="H184" i="2"/>
  <c r="F184" i="2"/>
  <c r="E184" i="2"/>
  <c r="D184" i="2"/>
  <c r="C184" i="2"/>
  <c r="Z183" i="2"/>
  <c r="Y183" i="2"/>
  <c r="X183" i="2"/>
  <c r="W183" i="2"/>
  <c r="U183" i="2"/>
  <c r="T183" i="2"/>
  <c r="S183" i="2"/>
  <c r="R183" i="2"/>
  <c r="P183" i="2"/>
  <c r="O183" i="2"/>
  <c r="N183" i="2"/>
  <c r="M183" i="2"/>
  <c r="K183" i="2"/>
  <c r="J183" i="2"/>
  <c r="I183" i="2"/>
  <c r="H183" i="2"/>
  <c r="F183" i="2"/>
  <c r="E183" i="2"/>
  <c r="D183" i="2"/>
  <c r="C183" i="2"/>
  <c r="Z182" i="2"/>
  <c r="Y182" i="2"/>
  <c r="X182" i="2"/>
  <c r="W182" i="2"/>
  <c r="U182" i="2"/>
  <c r="T182" i="2"/>
  <c r="S182" i="2"/>
  <c r="R182" i="2"/>
  <c r="P182" i="2"/>
  <c r="O182" i="2"/>
  <c r="N182" i="2"/>
  <c r="M182" i="2"/>
  <c r="K182" i="2"/>
  <c r="J182" i="2"/>
  <c r="I182" i="2"/>
  <c r="H182" i="2"/>
  <c r="F182" i="2"/>
  <c r="E182" i="2"/>
  <c r="D182" i="2"/>
  <c r="C182" i="2"/>
  <c r="Z181" i="2"/>
  <c r="Z189" i="2" s="1"/>
  <c r="Z204" i="2" s="1"/>
  <c r="Y181" i="2"/>
  <c r="Y189" i="2" s="1"/>
  <c r="Y204" i="2" s="1"/>
  <c r="X181" i="2"/>
  <c r="X189" i="2" s="1"/>
  <c r="X204" i="2" s="1"/>
  <c r="W181" i="2"/>
  <c r="W189" i="2" s="1"/>
  <c r="W204" i="2" s="1"/>
  <c r="U181" i="2"/>
  <c r="U189" i="2" s="1"/>
  <c r="U204" i="2" s="1"/>
  <c r="T181" i="2"/>
  <c r="T189" i="2" s="1"/>
  <c r="T204" i="2" s="1"/>
  <c r="S181" i="2"/>
  <c r="S189" i="2" s="1"/>
  <c r="S204" i="2" s="1"/>
  <c r="R181" i="2"/>
  <c r="R189" i="2" s="1"/>
  <c r="R204" i="2" s="1"/>
  <c r="P181" i="2"/>
  <c r="P189" i="2" s="1"/>
  <c r="P204" i="2" s="1"/>
  <c r="O181" i="2"/>
  <c r="O189" i="2" s="1"/>
  <c r="O204" i="2" s="1"/>
  <c r="N181" i="2"/>
  <c r="N189" i="2" s="1"/>
  <c r="N204" i="2" s="1"/>
  <c r="M181" i="2"/>
  <c r="M189" i="2" s="1"/>
  <c r="M204" i="2" s="1"/>
  <c r="K181" i="2"/>
  <c r="K189" i="2" s="1"/>
  <c r="K204" i="2" s="1"/>
  <c r="J181" i="2"/>
  <c r="J189" i="2" s="1"/>
  <c r="J204" i="2" s="1"/>
  <c r="I181" i="2"/>
  <c r="I189" i="2" s="1"/>
  <c r="I204" i="2" s="1"/>
  <c r="H181" i="2"/>
  <c r="H189" i="2" s="1"/>
  <c r="H204" i="2" s="1"/>
  <c r="F181" i="2"/>
  <c r="F189" i="2" s="1"/>
  <c r="F204" i="2" s="1"/>
  <c r="E181" i="2"/>
  <c r="E189" i="2" s="1"/>
  <c r="E204" i="2" s="1"/>
  <c r="D181" i="2"/>
  <c r="D189" i="2" s="1"/>
  <c r="D204" i="2" s="1"/>
  <c r="C181" i="2"/>
  <c r="C189" i="2" s="1"/>
  <c r="C204" i="2" s="1"/>
  <c r="Z173" i="2"/>
  <c r="Y173" i="2"/>
  <c r="X173" i="2"/>
  <c r="W173" i="2"/>
  <c r="U173" i="2"/>
  <c r="T173" i="2"/>
  <c r="S173" i="2"/>
  <c r="R173" i="2"/>
  <c r="P173" i="2"/>
  <c r="O173" i="2"/>
  <c r="N173" i="2"/>
  <c r="M173" i="2"/>
  <c r="K173" i="2"/>
  <c r="J173" i="2"/>
  <c r="I173" i="2"/>
  <c r="H173" i="2"/>
  <c r="F173" i="2"/>
  <c r="E173" i="2"/>
  <c r="D173" i="2"/>
  <c r="C173" i="2"/>
  <c r="Z172" i="2"/>
  <c r="Y172" i="2"/>
  <c r="X172" i="2"/>
  <c r="W172" i="2"/>
  <c r="U172" i="2"/>
  <c r="T172" i="2"/>
  <c r="S172" i="2"/>
  <c r="R172" i="2"/>
  <c r="P172" i="2"/>
  <c r="O172" i="2"/>
  <c r="N172" i="2"/>
  <c r="M172" i="2"/>
  <c r="K172" i="2"/>
  <c r="J172" i="2"/>
  <c r="I172" i="2"/>
  <c r="H172" i="2"/>
  <c r="F172" i="2"/>
  <c r="E172" i="2"/>
  <c r="D172" i="2"/>
  <c r="C172" i="2"/>
  <c r="Z171" i="2"/>
  <c r="Y171" i="2"/>
  <c r="X171" i="2"/>
  <c r="W171" i="2"/>
  <c r="U171" i="2"/>
  <c r="T171" i="2"/>
  <c r="S171" i="2"/>
  <c r="R171" i="2"/>
  <c r="P171" i="2"/>
  <c r="O171" i="2"/>
  <c r="N171" i="2"/>
  <c r="M171" i="2"/>
  <c r="K171" i="2"/>
  <c r="J171" i="2"/>
  <c r="I171" i="2"/>
  <c r="H171" i="2"/>
  <c r="F171" i="2"/>
  <c r="E171" i="2"/>
  <c r="D171" i="2"/>
  <c r="C171" i="2"/>
  <c r="Z170" i="2"/>
  <c r="Y170" i="2"/>
  <c r="X170" i="2"/>
  <c r="W170" i="2"/>
  <c r="U170" i="2"/>
  <c r="T170" i="2"/>
  <c r="S170" i="2"/>
  <c r="R170" i="2"/>
  <c r="P170" i="2"/>
  <c r="O170" i="2"/>
  <c r="N170" i="2"/>
  <c r="M170" i="2"/>
  <c r="K170" i="2"/>
  <c r="J170" i="2"/>
  <c r="I170" i="2"/>
  <c r="H170" i="2"/>
  <c r="F170" i="2"/>
  <c r="E170" i="2"/>
  <c r="D170" i="2"/>
  <c r="C170" i="2"/>
  <c r="Z169" i="2"/>
  <c r="Y169" i="2"/>
  <c r="X169" i="2"/>
  <c r="W169" i="2"/>
  <c r="U169" i="2"/>
  <c r="T169" i="2"/>
  <c r="S169" i="2"/>
  <c r="R169" i="2"/>
  <c r="P169" i="2"/>
  <c r="O169" i="2"/>
  <c r="N169" i="2"/>
  <c r="M169" i="2"/>
  <c r="K169" i="2"/>
  <c r="J169" i="2"/>
  <c r="I169" i="2"/>
  <c r="H169" i="2"/>
  <c r="F169" i="2"/>
  <c r="E169" i="2"/>
  <c r="D169" i="2"/>
  <c r="C169" i="2"/>
  <c r="Z168" i="2"/>
  <c r="Y168" i="2"/>
  <c r="X168" i="2"/>
  <c r="W168" i="2"/>
  <c r="U168" i="2"/>
  <c r="T168" i="2"/>
  <c r="S168" i="2"/>
  <c r="R168" i="2"/>
  <c r="P168" i="2"/>
  <c r="O168" i="2"/>
  <c r="N168" i="2"/>
  <c r="M168" i="2"/>
  <c r="K168" i="2"/>
  <c r="J168" i="2"/>
  <c r="I168" i="2"/>
  <c r="H168" i="2"/>
  <c r="F168" i="2"/>
  <c r="E168" i="2"/>
  <c r="D168" i="2"/>
  <c r="C168" i="2"/>
  <c r="Z167" i="2"/>
  <c r="Y167" i="2"/>
  <c r="X167" i="2"/>
  <c r="W167" i="2"/>
  <c r="U167" i="2"/>
  <c r="T167" i="2"/>
  <c r="S167" i="2"/>
  <c r="R167" i="2"/>
  <c r="P167" i="2"/>
  <c r="O167" i="2"/>
  <c r="N167" i="2"/>
  <c r="M167" i="2"/>
  <c r="K167" i="2"/>
  <c r="J167" i="2"/>
  <c r="I167" i="2"/>
  <c r="H167" i="2"/>
  <c r="F167" i="2"/>
  <c r="E167" i="2"/>
  <c r="D167" i="2"/>
  <c r="C167" i="2"/>
  <c r="Z166" i="2"/>
  <c r="Z174" i="2" s="1"/>
  <c r="Y166" i="2"/>
  <c r="Y174" i="2" s="1"/>
  <c r="X166" i="2"/>
  <c r="X174" i="2" s="1"/>
  <c r="W166" i="2"/>
  <c r="W174" i="2" s="1"/>
  <c r="U166" i="2"/>
  <c r="U174" i="2" s="1"/>
  <c r="T166" i="2"/>
  <c r="T174" i="2" s="1"/>
  <c r="S166" i="2"/>
  <c r="S174" i="2" s="1"/>
  <c r="R166" i="2"/>
  <c r="R174" i="2" s="1"/>
  <c r="P166" i="2"/>
  <c r="P174" i="2" s="1"/>
  <c r="O166" i="2"/>
  <c r="O174" i="2" s="1"/>
  <c r="N166" i="2"/>
  <c r="N174" i="2" s="1"/>
  <c r="M166" i="2"/>
  <c r="M174" i="2" s="1"/>
  <c r="K166" i="2"/>
  <c r="K174" i="2" s="1"/>
  <c r="J166" i="2"/>
  <c r="J174" i="2" s="1"/>
  <c r="I166" i="2"/>
  <c r="I174" i="2" s="1"/>
  <c r="H166" i="2"/>
  <c r="H174" i="2" s="1"/>
  <c r="F166" i="2"/>
  <c r="F174" i="2" s="1"/>
  <c r="E166" i="2"/>
  <c r="E174" i="2" s="1"/>
  <c r="D166" i="2"/>
  <c r="D174" i="2" s="1"/>
  <c r="C166" i="2"/>
  <c r="C174" i="2" s="1"/>
  <c r="Z164" i="2"/>
  <c r="Y164" i="2"/>
  <c r="X164" i="2"/>
  <c r="W164" i="2"/>
  <c r="U164" i="2"/>
  <c r="T164" i="2"/>
  <c r="S164" i="2"/>
  <c r="R164" i="2"/>
  <c r="P164" i="2"/>
  <c r="O164" i="2"/>
  <c r="N164" i="2"/>
  <c r="M164" i="2"/>
  <c r="K164" i="2"/>
  <c r="J164" i="2"/>
  <c r="I164" i="2"/>
  <c r="H164" i="2"/>
  <c r="F164" i="2"/>
  <c r="E164" i="2"/>
  <c r="D164" i="2"/>
  <c r="C164" i="2"/>
  <c r="Z163" i="2"/>
  <c r="Y163" i="2"/>
  <c r="X163" i="2"/>
  <c r="W163" i="2"/>
  <c r="U163" i="2"/>
  <c r="T163" i="2"/>
  <c r="S163" i="2"/>
  <c r="R163" i="2"/>
  <c r="P163" i="2"/>
  <c r="O163" i="2"/>
  <c r="N163" i="2"/>
  <c r="M163" i="2"/>
  <c r="K163" i="2"/>
  <c r="J163" i="2"/>
  <c r="I163" i="2"/>
  <c r="H163" i="2"/>
  <c r="F163" i="2"/>
  <c r="E163" i="2"/>
  <c r="D163" i="2"/>
  <c r="C163" i="2"/>
  <c r="Z162" i="2"/>
  <c r="Y162" i="2"/>
  <c r="X162" i="2"/>
  <c r="W162" i="2"/>
  <c r="U162" i="2"/>
  <c r="T162" i="2"/>
  <c r="S162" i="2"/>
  <c r="R162" i="2"/>
  <c r="P162" i="2"/>
  <c r="O162" i="2"/>
  <c r="N162" i="2"/>
  <c r="M162" i="2"/>
  <c r="K162" i="2"/>
  <c r="J162" i="2"/>
  <c r="I162" i="2"/>
  <c r="H162" i="2"/>
  <c r="F162" i="2"/>
  <c r="E162" i="2"/>
  <c r="D162" i="2"/>
  <c r="C162" i="2"/>
  <c r="Z161" i="2"/>
  <c r="Z165" i="2" s="1"/>
  <c r="Y161" i="2"/>
  <c r="Y165" i="2" s="1"/>
  <c r="X161" i="2"/>
  <c r="X165" i="2" s="1"/>
  <c r="W161" i="2"/>
  <c r="W165" i="2" s="1"/>
  <c r="U161" i="2"/>
  <c r="U165" i="2" s="1"/>
  <c r="T161" i="2"/>
  <c r="T165" i="2" s="1"/>
  <c r="S161" i="2"/>
  <c r="S165" i="2" s="1"/>
  <c r="R161" i="2"/>
  <c r="R165" i="2" s="1"/>
  <c r="P161" i="2"/>
  <c r="P165" i="2" s="1"/>
  <c r="O161" i="2"/>
  <c r="O165" i="2" s="1"/>
  <c r="N161" i="2"/>
  <c r="N165" i="2" s="1"/>
  <c r="M161" i="2"/>
  <c r="M165" i="2" s="1"/>
  <c r="K161" i="2"/>
  <c r="K165" i="2" s="1"/>
  <c r="J161" i="2"/>
  <c r="J165" i="2" s="1"/>
  <c r="I161" i="2"/>
  <c r="I165" i="2" s="1"/>
  <c r="H161" i="2"/>
  <c r="H165" i="2" s="1"/>
  <c r="F161" i="2"/>
  <c r="F165" i="2" s="1"/>
  <c r="E161" i="2"/>
  <c r="E165" i="2" s="1"/>
  <c r="D161" i="2"/>
  <c r="D165" i="2" s="1"/>
  <c r="C161" i="2"/>
  <c r="C165" i="2" s="1"/>
  <c r="Z159" i="2"/>
  <c r="Y159" i="2"/>
  <c r="X159" i="2"/>
  <c r="W159" i="2"/>
  <c r="U159" i="2"/>
  <c r="T159" i="2"/>
  <c r="S159" i="2"/>
  <c r="R159" i="2"/>
  <c r="P159" i="2"/>
  <c r="O159" i="2"/>
  <c r="N159" i="2"/>
  <c r="M159" i="2"/>
  <c r="K159" i="2"/>
  <c r="J159" i="2"/>
  <c r="I159" i="2"/>
  <c r="H159" i="2"/>
  <c r="F159" i="2"/>
  <c r="E159" i="2"/>
  <c r="D159" i="2"/>
  <c r="C159" i="2"/>
  <c r="Z158" i="2"/>
  <c r="Y158" i="2"/>
  <c r="X158" i="2"/>
  <c r="W158" i="2"/>
  <c r="U158" i="2"/>
  <c r="T158" i="2"/>
  <c r="S158" i="2"/>
  <c r="R158" i="2"/>
  <c r="P158" i="2"/>
  <c r="O158" i="2"/>
  <c r="N158" i="2"/>
  <c r="M158" i="2"/>
  <c r="K158" i="2"/>
  <c r="J158" i="2"/>
  <c r="I158" i="2"/>
  <c r="H158" i="2"/>
  <c r="F158" i="2"/>
  <c r="E158" i="2"/>
  <c r="D158" i="2"/>
  <c r="C158" i="2"/>
  <c r="Z157" i="2"/>
  <c r="Y157" i="2"/>
  <c r="X157" i="2"/>
  <c r="W157" i="2"/>
  <c r="U157" i="2"/>
  <c r="T157" i="2"/>
  <c r="S157" i="2"/>
  <c r="R157" i="2"/>
  <c r="P157" i="2"/>
  <c r="O157" i="2"/>
  <c r="N157" i="2"/>
  <c r="M157" i="2"/>
  <c r="K157" i="2"/>
  <c r="J157" i="2"/>
  <c r="I157" i="2"/>
  <c r="H157" i="2"/>
  <c r="F157" i="2"/>
  <c r="E157" i="2"/>
  <c r="D157" i="2"/>
  <c r="C157" i="2"/>
  <c r="Z156" i="2"/>
  <c r="Y156" i="2"/>
  <c r="X156" i="2"/>
  <c r="W156" i="2"/>
  <c r="U156" i="2"/>
  <c r="T156" i="2"/>
  <c r="S156" i="2"/>
  <c r="R156" i="2"/>
  <c r="P156" i="2"/>
  <c r="O156" i="2"/>
  <c r="N156" i="2"/>
  <c r="M156" i="2"/>
  <c r="K156" i="2"/>
  <c r="J156" i="2"/>
  <c r="I156" i="2"/>
  <c r="H156" i="2"/>
  <c r="F156" i="2"/>
  <c r="E156" i="2"/>
  <c r="D156" i="2"/>
  <c r="C156" i="2"/>
  <c r="Z155" i="2"/>
  <c r="Y155" i="2"/>
  <c r="X155" i="2"/>
  <c r="W155" i="2"/>
  <c r="U155" i="2"/>
  <c r="T155" i="2"/>
  <c r="S155" i="2"/>
  <c r="R155" i="2"/>
  <c r="P155" i="2"/>
  <c r="O155" i="2"/>
  <c r="N155" i="2"/>
  <c r="M155" i="2"/>
  <c r="K155" i="2"/>
  <c r="J155" i="2"/>
  <c r="I155" i="2"/>
  <c r="H155" i="2"/>
  <c r="F155" i="2"/>
  <c r="E155" i="2"/>
  <c r="D155" i="2"/>
  <c r="C155" i="2"/>
  <c r="Z154" i="2"/>
  <c r="Y154" i="2"/>
  <c r="X154" i="2"/>
  <c r="W154" i="2"/>
  <c r="U154" i="2"/>
  <c r="T154" i="2"/>
  <c r="S154" i="2"/>
  <c r="R154" i="2"/>
  <c r="P154" i="2"/>
  <c r="O154" i="2"/>
  <c r="N154" i="2"/>
  <c r="M154" i="2"/>
  <c r="K154" i="2"/>
  <c r="J154" i="2"/>
  <c r="I154" i="2"/>
  <c r="H154" i="2"/>
  <c r="F154" i="2"/>
  <c r="E154" i="2"/>
  <c r="D154" i="2"/>
  <c r="C154" i="2"/>
  <c r="Z153" i="2"/>
  <c r="Y153" i="2"/>
  <c r="X153" i="2"/>
  <c r="W153" i="2"/>
  <c r="U153" i="2"/>
  <c r="T153" i="2"/>
  <c r="S153" i="2"/>
  <c r="R153" i="2"/>
  <c r="P153" i="2"/>
  <c r="O153" i="2"/>
  <c r="N153" i="2"/>
  <c r="M153" i="2"/>
  <c r="K153" i="2"/>
  <c r="J153" i="2"/>
  <c r="I153" i="2"/>
  <c r="H153" i="2"/>
  <c r="F153" i="2"/>
  <c r="E153" i="2"/>
  <c r="D153" i="2"/>
  <c r="C153" i="2"/>
  <c r="Z152" i="2"/>
  <c r="Z160" i="2" s="1"/>
  <c r="Z175" i="2" s="1"/>
  <c r="Y152" i="2"/>
  <c r="Y160" i="2" s="1"/>
  <c r="Y175" i="2" s="1"/>
  <c r="X152" i="2"/>
  <c r="X160" i="2" s="1"/>
  <c r="X175" i="2" s="1"/>
  <c r="W152" i="2"/>
  <c r="W160" i="2" s="1"/>
  <c r="W175" i="2" s="1"/>
  <c r="U152" i="2"/>
  <c r="U160" i="2" s="1"/>
  <c r="U175" i="2" s="1"/>
  <c r="T152" i="2"/>
  <c r="T160" i="2" s="1"/>
  <c r="T175" i="2" s="1"/>
  <c r="S152" i="2"/>
  <c r="S160" i="2" s="1"/>
  <c r="S175" i="2" s="1"/>
  <c r="R152" i="2"/>
  <c r="R160" i="2" s="1"/>
  <c r="R175" i="2" s="1"/>
  <c r="P152" i="2"/>
  <c r="P160" i="2" s="1"/>
  <c r="P175" i="2" s="1"/>
  <c r="O152" i="2"/>
  <c r="O160" i="2" s="1"/>
  <c r="O175" i="2" s="1"/>
  <c r="N152" i="2"/>
  <c r="N160" i="2" s="1"/>
  <c r="N175" i="2" s="1"/>
  <c r="M152" i="2"/>
  <c r="M160" i="2" s="1"/>
  <c r="M175" i="2" s="1"/>
  <c r="K152" i="2"/>
  <c r="K160" i="2" s="1"/>
  <c r="K175" i="2" s="1"/>
  <c r="J152" i="2"/>
  <c r="J160" i="2" s="1"/>
  <c r="J175" i="2" s="1"/>
  <c r="I152" i="2"/>
  <c r="I160" i="2" s="1"/>
  <c r="I175" i="2" s="1"/>
  <c r="H152" i="2"/>
  <c r="H160" i="2" s="1"/>
  <c r="H175" i="2" s="1"/>
  <c r="F152" i="2"/>
  <c r="F160" i="2" s="1"/>
  <c r="F175" i="2" s="1"/>
  <c r="E152" i="2"/>
  <c r="E160" i="2" s="1"/>
  <c r="E175" i="2" s="1"/>
  <c r="D152" i="2"/>
  <c r="D160" i="2" s="1"/>
  <c r="D175" i="2" s="1"/>
  <c r="C152" i="2"/>
  <c r="C160" i="2" s="1"/>
  <c r="C175" i="2" s="1"/>
  <c r="Z144" i="2"/>
  <c r="Y144" i="2"/>
  <c r="X144" i="2"/>
  <c r="W144" i="2"/>
  <c r="U144" i="2"/>
  <c r="T144" i="2"/>
  <c r="S144" i="2"/>
  <c r="R144" i="2"/>
  <c r="P144" i="2"/>
  <c r="O144" i="2"/>
  <c r="N144" i="2"/>
  <c r="M144" i="2"/>
  <c r="K144" i="2"/>
  <c r="J144" i="2"/>
  <c r="I144" i="2"/>
  <c r="H144" i="2"/>
  <c r="F144" i="2"/>
  <c r="E144" i="2"/>
  <c r="D144" i="2"/>
  <c r="C144" i="2"/>
  <c r="Z143" i="2"/>
  <c r="Y143" i="2"/>
  <c r="X143" i="2"/>
  <c r="W143" i="2"/>
  <c r="U143" i="2"/>
  <c r="T143" i="2"/>
  <c r="S143" i="2"/>
  <c r="R143" i="2"/>
  <c r="P143" i="2"/>
  <c r="O143" i="2"/>
  <c r="N143" i="2"/>
  <c r="M143" i="2"/>
  <c r="K143" i="2"/>
  <c r="J143" i="2"/>
  <c r="I143" i="2"/>
  <c r="H143" i="2"/>
  <c r="F143" i="2"/>
  <c r="E143" i="2"/>
  <c r="D143" i="2"/>
  <c r="C143" i="2"/>
  <c r="Z142" i="2"/>
  <c r="Y142" i="2"/>
  <c r="X142" i="2"/>
  <c r="W142" i="2"/>
  <c r="U142" i="2"/>
  <c r="T142" i="2"/>
  <c r="S142" i="2"/>
  <c r="R142" i="2"/>
  <c r="P142" i="2"/>
  <c r="O142" i="2"/>
  <c r="N142" i="2"/>
  <c r="M142" i="2"/>
  <c r="K142" i="2"/>
  <c r="J142" i="2"/>
  <c r="I142" i="2"/>
  <c r="H142" i="2"/>
  <c r="F142" i="2"/>
  <c r="E142" i="2"/>
  <c r="D142" i="2"/>
  <c r="C142" i="2"/>
  <c r="Z141" i="2"/>
  <c r="Y141" i="2"/>
  <c r="X141" i="2"/>
  <c r="W141" i="2"/>
  <c r="U141" i="2"/>
  <c r="T141" i="2"/>
  <c r="S141" i="2"/>
  <c r="R141" i="2"/>
  <c r="P141" i="2"/>
  <c r="O141" i="2"/>
  <c r="N141" i="2"/>
  <c r="M141" i="2"/>
  <c r="K141" i="2"/>
  <c r="J141" i="2"/>
  <c r="I141" i="2"/>
  <c r="H141" i="2"/>
  <c r="F141" i="2"/>
  <c r="E141" i="2"/>
  <c r="D141" i="2"/>
  <c r="C141" i="2"/>
  <c r="Z140" i="2"/>
  <c r="Y140" i="2"/>
  <c r="X140" i="2"/>
  <c r="W140" i="2"/>
  <c r="U140" i="2"/>
  <c r="T140" i="2"/>
  <c r="S140" i="2"/>
  <c r="R140" i="2"/>
  <c r="P140" i="2"/>
  <c r="O140" i="2"/>
  <c r="N140" i="2"/>
  <c r="M140" i="2"/>
  <c r="K140" i="2"/>
  <c r="J140" i="2"/>
  <c r="I140" i="2"/>
  <c r="H140" i="2"/>
  <c r="F140" i="2"/>
  <c r="E140" i="2"/>
  <c r="D140" i="2"/>
  <c r="C140" i="2"/>
  <c r="Z139" i="2"/>
  <c r="Y139" i="2"/>
  <c r="X139" i="2"/>
  <c r="W139" i="2"/>
  <c r="U139" i="2"/>
  <c r="T139" i="2"/>
  <c r="S139" i="2"/>
  <c r="R139" i="2"/>
  <c r="P139" i="2"/>
  <c r="O139" i="2"/>
  <c r="N139" i="2"/>
  <c r="M139" i="2"/>
  <c r="K139" i="2"/>
  <c r="J139" i="2"/>
  <c r="I139" i="2"/>
  <c r="H139" i="2"/>
  <c r="F139" i="2"/>
  <c r="E139" i="2"/>
  <c r="D139" i="2"/>
  <c r="C139" i="2"/>
  <c r="Z138" i="2"/>
  <c r="Y138" i="2"/>
  <c r="X138" i="2"/>
  <c r="W138" i="2"/>
  <c r="U138" i="2"/>
  <c r="T138" i="2"/>
  <c r="S138" i="2"/>
  <c r="R138" i="2"/>
  <c r="P138" i="2"/>
  <c r="O138" i="2"/>
  <c r="N138" i="2"/>
  <c r="M138" i="2"/>
  <c r="K138" i="2"/>
  <c r="J138" i="2"/>
  <c r="I138" i="2"/>
  <c r="H138" i="2"/>
  <c r="F138" i="2"/>
  <c r="E138" i="2"/>
  <c r="D138" i="2"/>
  <c r="C138" i="2"/>
  <c r="Z137" i="2"/>
  <c r="Z145" i="2" s="1"/>
  <c r="Y137" i="2"/>
  <c r="Y145" i="2" s="1"/>
  <c r="X137" i="2"/>
  <c r="X145" i="2" s="1"/>
  <c r="W137" i="2"/>
  <c r="W145" i="2" s="1"/>
  <c r="U137" i="2"/>
  <c r="U145" i="2" s="1"/>
  <c r="T137" i="2"/>
  <c r="T145" i="2" s="1"/>
  <c r="S137" i="2"/>
  <c r="S145" i="2" s="1"/>
  <c r="R137" i="2"/>
  <c r="R145" i="2" s="1"/>
  <c r="P137" i="2"/>
  <c r="P145" i="2" s="1"/>
  <c r="O137" i="2"/>
  <c r="O145" i="2" s="1"/>
  <c r="N137" i="2"/>
  <c r="N145" i="2" s="1"/>
  <c r="M137" i="2"/>
  <c r="M145" i="2" s="1"/>
  <c r="K137" i="2"/>
  <c r="K145" i="2" s="1"/>
  <c r="J137" i="2"/>
  <c r="J145" i="2" s="1"/>
  <c r="I137" i="2"/>
  <c r="I145" i="2" s="1"/>
  <c r="H137" i="2"/>
  <c r="H145" i="2" s="1"/>
  <c r="F137" i="2"/>
  <c r="F145" i="2" s="1"/>
  <c r="E137" i="2"/>
  <c r="E145" i="2" s="1"/>
  <c r="D137" i="2"/>
  <c r="D145" i="2" s="1"/>
  <c r="C137" i="2"/>
  <c r="C145" i="2" s="1"/>
  <c r="Z135" i="2"/>
  <c r="Y135" i="2"/>
  <c r="X135" i="2"/>
  <c r="W135" i="2"/>
  <c r="U135" i="2"/>
  <c r="T135" i="2"/>
  <c r="S135" i="2"/>
  <c r="R135" i="2"/>
  <c r="P135" i="2"/>
  <c r="O135" i="2"/>
  <c r="N135" i="2"/>
  <c r="M135" i="2"/>
  <c r="K135" i="2"/>
  <c r="J135" i="2"/>
  <c r="I135" i="2"/>
  <c r="H135" i="2"/>
  <c r="F135" i="2"/>
  <c r="E135" i="2"/>
  <c r="D135" i="2"/>
  <c r="C135" i="2"/>
  <c r="Z134" i="2"/>
  <c r="Y134" i="2"/>
  <c r="X134" i="2"/>
  <c r="W134" i="2"/>
  <c r="U134" i="2"/>
  <c r="T134" i="2"/>
  <c r="S134" i="2"/>
  <c r="R134" i="2"/>
  <c r="P134" i="2"/>
  <c r="O134" i="2"/>
  <c r="N134" i="2"/>
  <c r="M134" i="2"/>
  <c r="K134" i="2"/>
  <c r="J134" i="2"/>
  <c r="I134" i="2"/>
  <c r="H134" i="2"/>
  <c r="F134" i="2"/>
  <c r="E134" i="2"/>
  <c r="D134" i="2"/>
  <c r="C134" i="2"/>
  <c r="Z133" i="2"/>
  <c r="Y133" i="2"/>
  <c r="X133" i="2"/>
  <c r="W133" i="2"/>
  <c r="U133" i="2"/>
  <c r="T133" i="2"/>
  <c r="S133" i="2"/>
  <c r="R133" i="2"/>
  <c r="P133" i="2"/>
  <c r="O133" i="2"/>
  <c r="N133" i="2"/>
  <c r="M133" i="2"/>
  <c r="K133" i="2"/>
  <c r="J133" i="2"/>
  <c r="I133" i="2"/>
  <c r="H133" i="2"/>
  <c r="F133" i="2"/>
  <c r="E133" i="2"/>
  <c r="D133" i="2"/>
  <c r="C133" i="2"/>
  <c r="Z132" i="2"/>
  <c r="Z136" i="2" s="1"/>
  <c r="Y132" i="2"/>
  <c r="Y136" i="2" s="1"/>
  <c r="X132" i="2"/>
  <c r="X136" i="2" s="1"/>
  <c r="W132" i="2"/>
  <c r="W136" i="2" s="1"/>
  <c r="U132" i="2"/>
  <c r="U136" i="2" s="1"/>
  <c r="T132" i="2"/>
  <c r="T136" i="2" s="1"/>
  <c r="S132" i="2"/>
  <c r="S136" i="2" s="1"/>
  <c r="R132" i="2"/>
  <c r="R136" i="2" s="1"/>
  <c r="P132" i="2"/>
  <c r="P136" i="2" s="1"/>
  <c r="O132" i="2"/>
  <c r="O136" i="2" s="1"/>
  <c r="N132" i="2"/>
  <c r="N136" i="2" s="1"/>
  <c r="M132" i="2"/>
  <c r="M136" i="2" s="1"/>
  <c r="K132" i="2"/>
  <c r="K136" i="2" s="1"/>
  <c r="J132" i="2"/>
  <c r="J136" i="2" s="1"/>
  <c r="I132" i="2"/>
  <c r="I136" i="2" s="1"/>
  <c r="H132" i="2"/>
  <c r="H136" i="2" s="1"/>
  <c r="F132" i="2"/>
  <c r="F136" i="2" s="1"/>
  <c r="E132" i="2"/>
  <c r="E136" i="2" s="1"/>
  <c r="D132" i="2"/>
  <c r="D136" i="2" s="1"/>
  <c r="C132" i="2"/>
  <c r="C136" i="2" s="1"/>
  <c r="Z130" i="2"/>
  <c r="Y130" i="2"/>
  <c r="X130" i="2"/>
  <c r="W130" i="2"/>
  <c r="U130" i="2"/>
  <c r="T130" i="2"/>
  <c r="S130" i="2"/>
  <c r="R130" i="2"/>
  <c r="P130" i="2"/>
  <c r="O130" i="2"/>
  <c r="N130" i="2"/>
  <c r="M130" i="2"/>
  <c r="K130" i="2"/>
  <c r="J130" i="2"/>
  <c r="I130" i="2"/>
  <c r="H130" i="2"/>
  <c r="F130" i="2"/>
  <c r="E130" i="2"/>
  <c r="D130" i="2"/>
  <c r="C130" i="2"/>
  <c r="Z129" i="2"/>
  <c r="Y129" i="2"/>
  <c r="X129" i="2"/>
  <c r="W129" i="2"/>
  <c r="U129" i="2"/>
  <c r="T129" i="2"/>
  <c r="S129" i="2"/>
  <c r="R129" i="2"/>
  <c r="P129" i="2"/>
  <c r="O129" i="2"/>
  <c r="N129" i="2"/>
  <c r="M129" i="2"/>
  <c r="K129" i="2"/>
  <c r="J129" i="2"/>
  <c r="I129" i="2"/>
  <c r="H129" i="2"/>
  <c r="F129" i="2"/>
  <c r="E129" i="2"/>
  <c r="D129" i="2"/>
  <c r="C129" i="2"/>
  <c r="Z128" i="2"/>
  <c r="Y128" i="2"/>
  <c r="X128" i="2"/>
  <c r="W128" i="2"/>
  <c r="U128" i="2"/>
  <c r="T128" i="2"/>
  <c r="S128" i="2"/>
  <c r="R128" i="2"/>
  <c r="P128" i="2"/>
  <c r="O128" i="2"/>
  <c r="N128" i="2"/>
  <c r="M128" i="2"/>
  <c r="K128" i="2"/>
  <c r="J128" i="2"/>
  <c r="I128" i="2"/>
  <c r="H128" i="2"/>
  <c r="F128" i="2"/>
  <c r="E128" i="2"/>
  <c r="D128" i="2"/>
  <c r="C128" i="2"/>
  <c r="Z127" i="2"/>
  <c r="Y127" i="2"/>
  <c r="X127" i="2"/>
  <c r="W127" i="2"/>
  <c r="U127" i="2"/>
  <c r="T127" i="2"/>
  <c r="S127" i="2"/>
  <c r="R127" i="2"/>
  <c r="P127" i="2"/>
  <c r="O127" i="2"/>
  <c r="N127" i="2"/>
  <c r="M127" i="2"/>
  <c r="K127" i="2"/>
  <c r="J127" i="2"/>
  <c r="I127" i="2"/>
  <c r="H127" i="2"/>
  <c r="F127" i="2"/>
  <c r="E127" i="2"/>
  <c r="D127" i="2"/>
  <c r="C127" i="2"/>
  <c r="Z126" i="2"/>
  <c r="Y126" i="2"/>
  <c r="X126" i="2"/>
  <c r="W126" i="2"/>
  <c r="U126" i="2"/>
  <c r="T126" i="2"/>
  <c r="S126" i="2"/>
  <c r="R126" i="2"/>
  <c r="P126" i="2"/>
  <c r="O126" i="2"/>
  <c r="N126" i="2"/>
  <c r="M126" i="2"/>
  <c r="K126" i="2"/>
  <c r="J126" i="2"/>
  <c r="I126" i="2"/>
  <c r="H126" i="2"/>
  <c r="F126" i="2"/>
  <c r="E126" i="2"/>
  <c r="D126" i="2"/>
  <c r="C126" i="2"/>
  <c r="Z125" i="2"/>
  <c r="Y125" i="2"/>
  <c r="X125" i="2"/>
  <c r="W125" i="2"/>
  <c r="U125" i="2"/>
  <c r="T125" i="2"/>
  <c r="S125" i="2"/>
  <c r="R125" i="2"/>
  <c r="P125" i="2"/>
  <c r="O125" i="2"/>
  <c r="N125" i="2"/>
  <c r="M125" i="2"/>
  <c r="K125" i="2"/>
  <c r="J125" i="2"/>
  <c r="I125" i="2"/>
  <c r="H125" i="2"/>
  <c r="F125" i="2"/>
  <c r="E125" i="2"/>
  <c r="D125" i="2"/>
  <c r="C125" i="2"/>
  <c r="Z124" i="2"/>
  <c r="Y124" i="2"/>
  <c r="X124" i="2"/>
  <c r="W124" i="2"/>
  <c r="U124" i="2"/>
  <c r="T124" i="2"/>
  <c r="S124" i="2"/>
  <c r="R124" i="2"/>
  <c r="P124" i="2"/>
  <c r="O124" i="2"/>
  <c r="N124" i="2"/>
  <c r="M124" i="2"/>
  <c r="K124" i="2"/>
  <c r="J124" i="2"/>
  <c r="I124" i="2"/>
  <c r="H124" i="2"/>
  <c r="F124" i="2"/>
  <c r="E124" i="2"/>
  <c r="D124" i="2"/>
  <c r="C124" i="2"/>
  <c r="Z123" i="2"/>
  <c r="Z131" i="2" s="1"/>
  <c r="Z146" i="2" s="1"/>
  <c r="Y123" i="2"/>
  <c r="Y131" i="2" s="1"/>
  <c r="Y146" i="2" s="1"/>
  <c r="X123" i="2"/>
  <c r="X131" i="2" s="1"/>
  <c r="X146" i="2" s="1"/>
  <c r="W123" i="2"/>
  <c r="W131" i="2" s="1"/>
  <c r="W146" i="2" s="1"/>
  <c r="U123" i="2"/>
  <c r="U131" i="2" s="1"/>
  <c r="U146" i="2" s="1"/>
  <c r="T123" i="2"/>
  <c r="T131" i="2" s="1"/>
  <c r="T146" i="2" s="1"/>
  <c r="S123" i="2"/>
  <c r="S131" i="2" s="1"/>
  <c r="S146" i="2" s="1"/>
  <c r="R123" i="2"/>
  <c r="R131" i="2" s="1"/>
  <c r="R146" i="2" s="1"/>
  <c r="P123" i="2"/>
  <c r="P131" i="2" s="1"/>
  <c r="P146" i="2" s="1"/>
  <c r="O123" i="2"/>
  <c r="O131" i="2" s="1"/>
  <c r="O146" i="2" s="1"/>
  <c r="N123" i="2"/>
  <c r="N131" i="2" s="1"/>
  <c r="N146" i="2" s="1"/>
  <c r="M123" i="2"/>
  <c r="M131" i="2" s="1"/>
  <c r="M146" i="2" s="1"/>
  <c r="K123" i="2"/>
  <c r="K131" i="2" s="1"/>
  <c r="K146" i="2" s="1"/>
  <c r="J123" i="2"/>
  <c r="J131" i="2" s="1"/>
  <c r="J146" i="2" s="1"/>
  <c r="I123" i="2"/>
  <c r="I131" i="2" s="1"/>
  <c r="I146" i="2" s="1"/>
  <c r="H123" i="2"/>
  <c r="H131" i="2" s="1"/>
  <c r="H146" i="2" s="1"/>
  <c r="F123" i="2"/>
  <c r="F131" i="2" s="1"/>
  <c r="F146" i="2" s="1"/>
  <c r="E123" i="2"/>
  <c r="E131" i="2" s="1"/>
  <c r="E146" i="2" s="1"/>
  <c r="D123" i="2"/>
  <c r="D131" i="2" s="1"/>
  <c r="D146" i="2" s="1"/>
  <c r="C123" i="2"/>
  <c r="C131" i="2" s="1"/>
  <c r="C146" i="2" s="1"/>
  <c r="Z115" i="2"/>
  <c r="Y115" i="2"/>
  <c r="X115" i="2"/>
  <c r="W115" i="2"/>
  <c r="U115" i="2"/>
  <c r="T115" i="2"/>
  <c r="S115" i="2"/>
  <c r="R115" i="2"/>
  <c r="P115" i="2"/>
  <c r="O115" i="2"/>
  <c r="N115" i="2"/>
  <c r="M115" i="2"/>
  <c r="K115" i="2"/>
  <c r="J115" i="2"/>
  <c r="I115" i="2"/>
  <c r="H115" i="2"/>
  <c r="F115" i="2"/>
  <c r="E115" i="2"/>
  <c r="D115" i="2"/>
  <c r="C115" i="2"/>
  <c r="Z114" i="2"/>
  <c r="Y114" i="2"/>
  <c r="X114" i="2"/>
  <c r="W114" i="2"/>
  <c r="U114" i="2"/>
  <c r="T114" i="2"/>
  <c r="S114" i="2"/>
  <c r="R114" i="2"/>
  <c r="P114" i="2"/>
  <c r="O114" i="2"/>
  <c r="N114" i="2"/>
  <c r="M114" i="2"/>
  <c r="K114" i="2"/>
  <c r="J114" i="2"/>
  <c r="I114" i="2"/>
  <c r="H114" i="2"/>
  <c r="F114" i="2"/>
  <c r="E114" i="2"/>
  <c r="D114" i="2"/>
  <c r="C114" i="2"/>
  <c r="Z113" i="2"/>
  <c r="Y113" i="2"/>
  <c r="X113" i="2"/>
  <c r="W113" i="2"/>
  <c r="U113" i="2"/>
  <c r="T113" i="2"/>
  <c r="S113" i="2"/>
  <c r="R113" i="2"/>
  <c r="P113" i="2"/>
  <c r="O113" i="2"/>
  <c r="N113" i="2"/>
  <c r="M113" i="2"/>
  <c r="K113" i="2"/>
  <c r="J113" i="2"/>
  <c r="I113" i="2"/>
  <c r="H113" i="2"/>
  <c r="F113" i="2"/>
  <c r="E113" i="2"/>
  <c r="D113" i="2"/>
  <c r="C113" i="2"/>
  <c r="Z112" i="2"/>
  <c r="Y112" i="2"/>
  <c r="X112" i="2"/>
  <c r="W112" i="2"/>
  <c r="U112" i="2"/>
  <c r="T112" i="2"/>
  <c r="S112" i="2"/>
  <c r="R112" i="2"/>
  <c r="P112" i="2"/>
  <c r="O112" i="2"/>
  <c r="N112" i="2"/>
  <c r="M112" i="2"/>
  <c r="K112" i="2"/>
  <c r="J112" i="2"/>
  <c r="I112" i="2"/>
  <c r="H112" i="2"/>
  <c r="F112" i="2"/>
  <c r="E112" i="2"/>
  <c r="D112" i="2"/>
  <c r="C112" i="2"/>
  <c r="Z111" i="2"/>
  <c r="Y111" i="2"/>
  <c r="X111" i="2"/>
  <c r="W111" i="2"/>
  <c r="U111" i="2"/>
  <c r="T111" i="2"/>
  <c r="S111" i="2"/>
  <c r="R111" i="2"/>
  <c r="P111" i="2"/>
  <c r="O111" i="2"/>
  <c r="N111" i="2"/>
  <c r="M111" i="2"/>
  <c r="K111" i="2"/>
  <c r="J111" i="2"/>
  <c r="I111" i="2"/>
  <c r="H111" i="2"/>
  <c r="F111" i="2"/>
  <c r="E111" i="2"/>
  <c r="D111" i="2"/>
  <c r="C111" i="2"/>
  <c r="Z110" i="2"/>
  <c r="Y110" i="2"/>
  <c r="X110" i="2"/>
  <c r="W110" i="2"/>
  <c r="U110" i="2"/>
  <c r="T110" i="2"/>
  <c r="S110" i="2"/>
  <c r="R110" i="2"/>
  <c r="P110" i="2"/>
  <c r="O110" i="2"/>
  <c r="N110" i="2"/>
  <c r="M110" i="2"/>
  <c r="K110" i="2"/>
  <c r="J110" i="2"/>
  <c r="I110" i="2"/>
  <c r="H110" i="2"/>
  <c r="F110" i="2"/>
  <c r="E110" i="2"/>
  <c r="D110" i="2"/>
  <c r="C110" i="2"/>
  <c r="Z109" i="2"/>
  <c r="Y109" i="2"/>
  <c r="X109" i="2"/>
  <c r="W109" i="2"/>
  <c r="U109" i="2"/>
  <c r="T109" i="2"/>
  <c r="S109" i="2"/>
  <c r="R109" i="2"/>
  <c r="P109" i="2"/>
  <c r="O109" i="2"/>
  <c r="N109" i="2"/>
  <c r="M109" i="2"/>
  <c r="K109" i="2"/>
  <c r="J109" i="2"/>
  <c r="I109" i="2"/>
  <c r="H109" i="2"/>
  <c r="F109" i="2"/>
  <c r="E109" i="2"/>
  <c r="D109" i="2"/>
  <c r="C109" i="2"/>
  <c r="Z108" i="2"/>
  <c r="Z116" i="2" s="1"/>
  <c r="Y108" i="2"/>
  <c r="Y116" i="2" s="1"/>
  <c r="X108" i="2"/>
  <c r="X116" i="2" s="1"/>
  <c r="W108" i="2"/>
  <c r="W116" i="2" s="1"/>
  <c r="U108" i="2"/>
  <c r="U116" i="2" s="1"/>
  <c r="T108" i="2"/>
  <c r="T116" i="2" s="1"/>
  <c r="S108" i="2"/>
  <c r="S116" i="2" s="1"/>
  <c r="R108" i="2"/>
  <c r="R116" i="2" s="1"/>
  <c r="P108" i="2"/>
  <c r="P116" i="2" s="1"/>
  <c r="O108" i="2"/>
  <c r="O116" i="2" s="1"/>
  <c r="N108" i="2"/>
  <c r="N116" i="2" s="1"/>
  <c r="M108" i="2"/>
  <c r="M116" i="2" s="1"/>
  <c r="K108" i="2"/>
  <c r="K116" i="2" s="1"/>
  <c r="J108" i="2"/>
  <c r="J116" i="2" s="1"/>
  <c r="I108" i="2"/>
  <c r="I116" i="2" s="1"/>
  <c r="H108" i="2"/>
  <c r="H116" i="2" s="1"/>
  <c r="F108" i="2"/>
  <c r="F116" i="2" s="1"/>
  <c r="E108" i="2"/>
  <c r="E116" i="2" s="1"/>
  <c r="D108" i="2"/>
  <c r="D116" i="2" s="1"/>
  <c r="C108" i="2"/>
  <c r="C116" i="2" s="1"/>
  <c r="Z106" i="2"/>
  <c r="Y106" i="2"/>
  <c r="X106" i="2"/>
  <c r="W106" i="2"/>
  <c r="U106" i="2"/>
  <c r="T106" i="2"/>
  <c r="S106" i="2"/>
  <c r="R106" i="2"/>
  <c r="P106" i="2"/>
  <c r="O106" i="2"/>
  <c r="N106" i="2"/>
  <c r="M106" i="2"/>
  <c r="K106" i="2"/>
  <c r="J106" i="2"/>
  <c r="I106" i="2"/>
  <c r="H106" i="2"/>
  <c r="F106" i="2"/>
  <c r="E106" i="2"/>
  <c r="D106" i="2"/>
  <c r="C106" i="2"/>
  <c r="Z105" i="2"/>
  <c r="Y105" i="2"/>
  <c r="X105" i="2"/>
  <c r="W105" i="2"/>
  <c r="U105" i="2"/>
  <c r="T105" i="2"/>
  <c r="S105" i="2"/>
  <c r="R105" i="2"/>
  <c r="P105" i="2"/>
  <c r="O105" i="2"/>
  <c r="N105" i="2"/>
  <c r="M105" i="2"/>
  <c r="K105" i="2"/>
  <c r="J105" i="2"/>
  <c r="I105" i="2"/>
  <c r="H105" i="2"/>
  <c r="F105" i="2"/>
  <c r="E105" i="2"/>
  <c r="D105" i="2"/>
  <c r="C105" i="2"/>
  <c r="Z104" i="2"/>
  <c r="Y104" i="2"/>
  <c r="X104" i="2"/>
  <c r="W104" i="2"/>
  <c r="U104" i="2"/>
  <c r="T104" i="2"/>
  <c r="S104" i="2"/>
  <c r="R104" i="2"/>
  <c r="P104" i="2"/>
  <c r="O104" i="2"/>
  <c r="N104" i="2"/>
  <c r="M104" i="2"/>
  <c r="K104" i="2"/>
  <c r="J104" i="2"/>
  <c r="I104" i="2"/>
  <c r="H104" i="2"/>
  <c r="F104" i="2"/>
  <c r="E104" i="2"/>
  <c r="D104" i="2"/>
  <c r="C104" i="2"/>
  <c r="Z103" i="2"/>
  <c r="Z107" i="2" s="1"/>
  <c r="Y103" i="2"/>
  <c r="Y107" i="2" s="1"/>
  <c r="X103" i="2"/>
  <c r="X107" i="2" s="1"/>
  <c r="W103" i="2"/>
  <c r="W107" i="2" s="1"/>
  <c r="U103" i="2"/>
  <c r="U107" i="2" s="1"/>
  <c r="T103" i="2"/>
  <c r="T107" i="2" s="1"/>
  <c r="S103" i="2"/>
  <c r="S107" i="2" s="1"/>
  <c r="R103" i="2"/>
  <c r="R107" i="2" s="1"/>
  <c r="P103" i="2"/>
  <c r="P107" i="2" s="1"/>
  <c r="O103" i="2"/>
  <c r="O107" i="2" s="1"/>
  <c r="N103" i="2"/>
  <c r="N107" i="2" s="1"/>
  <c r="M103" i="2"/>
  <c r="M107" i="2" s="1"/>
  <c r="K103" i="2"/>
  <c r="K107" i="2" s="1"/>
  <c r="J103" i="2"/>
  <c r="J107" i="2" s="1"/>
  <c r="I103" i="2"/>
  <c r="I107" i="2" s="1"/>
  <c r="H103" i="2"/>
  <c r="H107" i="2" s="1"/>
  <c r="F103" i="2"/>
  <c r="F107" i="2" s="1"/>
  <c r="E103" i="2"/>
  <c r="E107" i="2" s="1"/>
  <c r="D103" i="2"/>
  <c r="D107" i="2" s="1"/>
  <c r="C103" i="2"/>
  <c r="C107" i="2" s="1"/>
  <c r="Z101" i="2"/>
  <c r="Y101" i="2"/>
  <c r="X101" i="2"/>
  <c r="W101" i="2"/>
  <c r="U101" i="2"/>
  <c r="T101" i="2"/>
  <c r="S101" i="2"/>
  <c r="R101" i="2"/>
  <c r="P101" i="2"/>
  <c r="O101" i="2"/>
  <c r="N101" i="2"/>
  <c r="M101" i="2"/>
  <c r="K101" i="2"/>
  <c r="J101" i="2"/>
  <c r="I101" i="2"/>
  <c r="H101" i="2"/>
  <c r="F101" i="2"/>
  <c r="E101" i="2"/>
  <c r="D101" i="2"/>
  <c r="C101" i="2"/>
  <c r="Z100" i="2"/>
  <c r="Y100" i="2"/>
  <c r="X100" i="2"/>
  <c r="W100" i="2"/>
  <c r="U100" i="2"/>
  <c r="T100" i="2"/>
  <c r="S100" i="2"/>
  <c r="R100" i="2"/>
  <c r="P100" i="2"/>
  <c r="O100" i="2"/>
  <c r="N100" i="2"/>
  <c r="M100" i="2"/>
  <c r="K100" i="2"/>
  <c r="J100" i="2"/>
  <c r="I100" i="2"/>
  <c r="H100" i="2"/>
  <c r="F100" i="2"/>
  <c r="E100" i="2"/>
  <c r="D100" i="2"/>
  <c r="C100" i="2"/>
  <c r="Z99" i="2"/>
  <c r="Y99" i="2"/>
  <c r="X99" i="2"/>
  <c r="W99" i="2"/>
  <c r="U99" i="2"/>
  <c r="T99" i="2"/>
  <c r="S99" i="2"/>
  <c r="R99" i="2"/>
  <c r="P99" i="2"/>
  <c r="O99" i="2"/>
  <c r="N99" i="2"/>
  <c r="M99" i="2"/>
  <c r="K99" i="2"/>
  <c r="J99" i="2"/>
  <c r="I99" i="2"/>
  <c r="H99" i="2"/>
  <c r="F99" i="2"/>
  <c r="E99" i="2"/>
  <c r="D99" i="2"/>
  <c r="C99" i="2"/>
  <c r="Z98" i="2"/>
  <c r="Y98" i="2"/>
  <c r="X98" i="2"/>
  <c r="W98" i="2"/>
  <c r="U98" i="2"/>
  <c r="T98" i="2"/>
  <c r="S98" i="2"/>
  <c r="R98" i="2"/>
  <c r="P98" i="2"/>
  <c r="O98" i="2"/>
  <c r="N98" i="2"/>
  <c r="M98" i="2"/>
  <c r="K98" i="2"/>
  <c r="J98" i="2"/>
  <c r="I98" i="2"/>
  <c r="H98" i="2"/>
  <c r="F98" i="2"/>
  <c r="E98" i="2"/>
  <c r="D98" i="2"/>
  <c r="C98" i="2"/>
  <c r="Z97" i="2"/>
  <c r="Y97" i="2"/>
  <c r="X97" i="2"/>
  <c r="W97" i="2"/>
  <c r="U97" i="2"/>
  <c r="T97" i="2"/>
  <c r="S97" i="2"/>
  <c r="R97" i="2"/>
  <c r="P97" i="2"/>
  <c r="O97" i="2"/>
  <c r="N97" i="2"/>
  <c r="M97" i="2"/>
  <c r="K97" i="2"/>
  <c r="J97" i="2"/>
  <c r="I97" i="2"/>
  <c r="H97" i="2"/>
  <c r="F97" i="2"/>
  <c r="E97" i="2"/>
  <c r="D97" i="2"/>
  <c r="C97" i="2"/>
  <c r="Z96" i="2"/>
  <c r="Y96" i="2"/>
  <c r="X96" i="2"/>
  <c r="W96" i="2"/>
  <c r="U96" i="2"/>
  <c r="T96" i="2"/>
  <c r="S96" i="2"/>
  <c r="R96" i="2"/>
  <c r="P96" i="2"/>
  <c r="O96" i="2"/>
  <c r="N96" i="2"/>
  <c r="M96" i="2"/>
  <c r="K96" i="2"/>
  <c r="J96" i="2"/>
  <c r="I96" i="2"/>
  <c r="H96" i="2"/>
  <c r="F96" i="2"/>
  <c r="E96" i="2"/>
  <c r="D96" i="2"/>
  <c r="C96" i="2"/>
  <c r="Z95" i="2"/>
  <c r="Y95" i="2"/>
  <c r="X95" i="2"/>
  <c r="W95" i="2"/>
  <c r="U95" i="2"/>
  <c r="T95" i="2"/>
  <c r="S95" i="2"/>
  <c r="R95" i="2"/>
  <c r="P95" i="2"/>
  <c r="O95" i="2"/>
  <c r="N95" i="2"/>
  <c r="M95" i="2"/>
  <c r="K95" i="2"/>
  <c r="J95" i="2"/>
  <c r="I95" i="2"/>
  <c r="H95" i="2"/>
  <c r="F95" i="2"/>
  <c r="E95" i="2"/>
  <c r="D95" i="2"/>
  <c r="C95" i="2"/>
  <c r="Z94" i="2"/>
  <c r="Z102" i="2" s="1"/>
  <c r="Z117" i="2" s="1"/>
  <c r="Y94" i="2"/>
  <c r="Y102" i="2" s="1"/>
  <c r="Y117" i="2" s="1"/>
  <c r="X94" i="2"/>
  <c r="X102" i="2" s="1"/>
  <c r="X117" i="2" s="1"/>
  <c r="W94" i="2"/>
  <c r="W102" i="2" s="1"/>
  <c r="W117" i="2" s="1"/>
  <c r="U94" i="2"/>
  <c r="U102" i="2" s="1"/>
  <c r="U117" i="2" s="1"/>
  <c r="T94" i="2"/>
  <c r="T102" i="2" s="1"/>
  <c r="T117" i="2" s="1"/>
  <c r="S94" i="2"/>
  <c r="S102" i="2" s="1"/>
  <c r="S117" i="2" s="1"/>
  <c r="R94" i="2"/>
  <c r="R102" i="2" s="1"/>
  <c r="R117" i="2" s="1"/>
  <c r="P94" i="2"/>
  <c r="P102" i="2" s="1"/>
  <c r="P117" i="2" s="1"/>
  <c r="O94" i="2"/>
  <c r="O102" i="2" s="1"/>
  <c r="O117" i="2" s="1"/>
  <c r="N94" i="2"/>
  <c r="N102" i="2" s="1"/>
  <c r="N117" i="2" s="1"/>
  <c r="M94" i="2"/>
  <c r="M102" i="2" s="1"/>
  <c r="M117" i="2" s="1"/>
  <c r="K94" i="2"/>
  <c r="K102" i="2" s="1"/>
  <c r="K117" i="2" s="1"/>
  <c r="J94" i="2"/>
  <c r="J102" i="2" s="1"/>
  <c r="J117" i="2" s="1"/>
  <c r="I94" i="2"/>
  <c r="I102" i="2" s="1"/>
  <c r="I117" i="2" s="1"/>
  <c r="H94" i="2"/>
  <c r="H102" i="2" s="1"/>
  <c r="H117" i="2" s="1"/>
  <c r="F94" i="2"/>
  <c r="F102" i="2" s="1"/>
  <c r="F117" i="2" s="1"/>
  <c r="E94" i="2"/>
  <c r="E102" i="2" s="1"/>
  <c r="E117" i="2" s="1"/>
  <c r="D94" i="2"/>
  <c r="D102" i="2" s="1"/>
  <c r="D117" i="2" s="1"/>
  <c r="C94" i="2"/>
  <c r="C102" i="2" s="1"/>
  <c r="C117" i="2" s="1"/>
  <c r="Z86" i="2"/>
  <c r="Y86" i="2"/>
  <c r="X86" i="2"/>
  <c r="W86" i="2"/>
  <c r="U86" i="2"/>
  <c r="T86" i="2"/>
  <c r="S86" i="2"/>
  <c r="R86" i="2"/>
  <c r="P86" i="2"/>
  <c r="O86" i="2"/>
  <c r="N86" i="2"/>
  <c r="M86" i="2"/>
  <c r="K86" i="2"/>
  <c r="J86" i="2"/>
  <c r="I86" i="2"/>
  <c r="H86" i="2"/>
  <c r="F86" i="2"/>
  <c r="E86" i="2"/>
  <c r="D86" i="2"/>
  <c r="C86" i="2"/>
  <c r="Z85" i="2"/>
  <c r="Y85" i="2"/>
  <c r="X85" i="2"/>
  <c r="W85" i="2"/>
  <c r="U85" i="2"/>
  <c r="T85" i="2"/>
  <c r="S85" i="2"/>
  <c r="R85" i="2"/>
  <c r="P85" i="2"/>
  <c r="O85" i="2"/>
  <c r="N85" i="2"/>
  <c r="M85" i="2"/>
  <c r="K85" i="2"/>
  <c r="J85" i="2"/>
  <c r="I85" i="2"/>
  <c r="H85" i="2"/>
  <c r="F85" i="2"/>
  <c r="E85" i="2"/>
  <c r="D85" i="2"/>
  <c r="C85" i="2"/>
  <c r="Z84" i="2"/>
  <c r="Y84" i="2"/>
  <c r="X84" i="2"/>
  <c r="W84" i="2"/>
  <c r="U84" i="2"/>
  <c r="T84" i="2"/>
  <c r="S84" i="2"/>
  <c r="R84" i="2"/>
  <c r="P84" i="2"/>
  <c r="O84" i="2"/>
  <c r="N84" i="2"/>
  <c r="M84" i="2"/>
  <c r="K84" i="2"/>
  <c r="J84" i="2"/>
  <c r="I84" i="2"/>
  <c r="H84" i="2"/>
  <c r="F84" i="2"/>
  <c r="E84" i="2"/>
  <c r="D84" i="2"/>
  <c r="C84" i="2"/>
  <c r="Z83" i="2"/>
  <c r="Y83" i="2"/>
  <c r="X83" i="2"/>
  <c r="W83" i="2"/>
  <c r="U83" i="2"/>
  <c r="T83" i="2"/>
  <c r="S83" i="2"/>
  <c r="R83" i="2"/>
  <c r="P83" i="2"/>
  <c r="O83" i="2"/>
  <c r="N83" i="2"/>
  <c r="M83" i="2"/>
  <c r="K83" i="2"/>
  <c r="J83" i="2"/>
  <c r="I83" i="2"/>
  <c r="H83" i="2"/>
  <c r="F83" i="2"/>
  <c r="E83" i="2"/>
  <c r="D83" i="2"/>
  <c r="C83" i="2"/>
  <c r="Z82" i="2"/>
  <c r="Y82" i="2"/>
  <c r="X82" i="2"/>
  <c r="W82" i="2"/>
  <c r="U82" i="2"/>
  <c r="T82" i="2"/>
  <c r="S82" i="2"/>
  <c r="R82" i="2"/>
  <c r="P82" i="2"/>
  <c r="O82" i="2"/>
  <c r="N82" i="2"/>
  <c r="M82" i="2"/>
  <c r="K82" i="2"/>
  <c r="J82" i="2"/>
  <c r="I82" i="2"/>
  <c r="H82" i="2"/>
  <c r="F82" i="2"/>
  <c r="E82" i="2"/>
  <c r="D82" i="2"/>
  <c r="C82" i="2"/>
  <c r="Z81" i="2"/>
  <c r="Y81" i="2"/>
  <c r="X81" i="2"/>
  <c r="W81" i="2"/>
  <c r="U81" i="2"/>
  <c r="T81" i="2"/>
  <c r="S81" i="2"/>
  <c r="R81" i="2"/>
  <c r="P81" i="2"/>
  <c r="O81" i="2"/>
  <c r="N81" i="2"/>
  <c r="M81" i="2"/>
  <c r="K81" i="2"/>
  <c r="J81" i="2"/>
  <c r="I81" i="2"/>
  <c r="H81" i="2"/>
  <c r="F81" i="2"/>
  <c r="E81" i="2"/>
  <c r="D81" i="2"/>
  <c r="C81" i="2"/>
  <c r="Z80" i="2"/>
  <c r="Y80" i="2"/>
  <c r="X80" i="2"/>
  <c r="W80" i="2"/>
  <c r="U80" i="2"/>
  <c r="T80" i="2"/>
  <c r="S80" i="2"/>
  <c r="R80" i="2"/>
  <c r="P80" i="2"/>
  <c r="O80" i="2"/>
  <c r="N80" i="2"/>
  <c r="M80" i="2"/>
  <c r="K80" i="2"/>
  <c r="J80" i="2"/>
  <c r="I80" i="2"/>
  <c r="H80" i="2"/>
  <c r="F80" i="2"/>
  <c r="E80" i="2"/>
  <c r="D80" i="2"/>
  <c r="C80" i="2"/>
  <c r="Z79" i="2"/>
  <c r="Z87" i="2" s="1"/>
  <c r="Y79" i="2"/>
  <c r="Y87" i="2" s="1"/>
  <c r="X79" i="2"/>
  <c r="X87" i="2" s="1"/>
  <c r="W79" i="2"/>
  <c r="W87" i="2" s="1"/>
  <c r="U79" i="2"/>
  <c r="U87" i="2" s="1"/>
  <c r="T79" i="2"/>
  <c r="T87" i="2" s="1"/>
  <c r="S79" i="2"/>
  <c r="S87" i="2" s="1"/>
  <c r="R79" i="2"/>
  <c r="R87" i="2" s="1"/>
  <c r="P79" i="2"/>
  <c r="P87" i="2" s="1"/>
  <c r="O79" i="2"/>
  <c r="O87" i="2" s="1"/>
  <c r="N79" i="2"/>
  <c r="N87" i="2" s="1"/>
  <c r="M79" i="2"/>
  <c r="M87" i="2" s="1"/>
  <c r="K79" i="2"/>
  <c r="K87" i="2" s="1"/>
  <c r="J79" i="2"/>
  <c r="J87" i="2" s="1"/>
  <c r="I79" i="2"/>
  <c r="I87" i="2" s="1"/>
  <c r="H79" i="2"/>
  <c r="H87" i="2" s="1"/>
  <c r="F79" i="2"/>
  <c r="F87" i="2" s="1"/>
  <c r="E79" i="2"/>
  <c r="E87" i="2" s="1"/>
  <c r="D79" i="2"/>
  <c r="D87" i="2" s="1"/>
  <c r="C79" i="2"/>
  <c r="C87" i="2" s="1"/>
  <c r="Z77" i="2"/>
  <c r="Y77" i="2"/>
  <c r="X77" i="2"/>
  <c r="W77" i="2"/>
  <c r="U77" i="2"/>
  <c r="T77" i="2"/>
  <c r="S77" i="2"/>
  <c r="R77" i="2"/>
  <c r="P77" i="2"/>
  <c r="O77" i="2"/>
  <c r="N77" i="2"/>
  <c r="M77" i="2"/>
  <c r="K77" i="2"/>
  <c r="J77" i="2"/>
  <c r="I77" i="2"/>
  <c r="H77" i="2"/>
  <c r="F77" i="2"/>
  <c r="E77" i="2"/>
  <c r="D77" i="2"/>
  <c r="C77" i="2"/>
  <c r="Z76" i="2"/>
  <c r="Y76" i="2"/>
  <c r="X76" i="2"/>
  <c r="W76" i="2"/>
  <c r="U76" i="2"/>
  <c r="T76" i="2"/>
  <c r="S76" i="2"/>
  <c r="R76" i="2"/>
  <c r="P76" i="2"/>
  <c r="O76" i="2"/>
  <c r="N76" i="2"/>
  <c r="M76" i="2"/>
  <c r="K76" i="2"/>
  <c r="J76" i="2"/>
  <c r="I76" i="2"/>
  <c r="H76" i="2"/>
  <c r="F76" i="2"/>
  <c r="E76" i="2"/>
  <c r="D76" i="2"/>
  <c r="C76" i="2"/>
  <c r="Z75" i="2"/>
  <c r="Y75" i="2"/>
  <c r="X75" i="2"/>
  <c r="W75" i="2"/>
  <c r="U75" i="2"/>
  <c r="T75" i="2"/>
  <c r="S75" i="2"/>
  <c r="R75" i="2"/>
  <c r="P75" i="2"/>
  <c r="O75" i="2"/>
  <c r="N75" i="2"/>
  <c r="M75" i="2"/>
  <c r="K75" i="2"/>
  <c r="J75" i="2"/>
  <c r="I75" i="2"/>
  <c r="H75" i="2"/>
  <c r="F75" i="2"/>
  <c r="E75" i="2"/>
  <c r="D75" i="2"/>
  <c r="C75" i="2"/>
  <c r="Z74" i="2"/>
  <c r="Z78" i="2" s="1"/>
  <c r="Y74" i="2"/>
  <c r="Y78" i="2" s="1"/>
  <c r="X74" i="2"/>
  <c r="X78" i="2" s="1"/>
  <c r="W74" i="2"/>
  <c r="W78" i="2" s="1"/>
  <c r="U74" i="2"/>
  <c r="U78" i="2" s="1"/>
  <c r="T74" i="2"/>
  <c r="T78" i="2" s="1"/>
  <c r="S74" i="2"/>
  <c r="S78" i="2" s="1"/>
  <c r="R74" i="2"/>
  <c r="R78" i="2" s="1"/>
  <c r="P74" i="2"/>
  <c r="P78" i="2" s="1"/>
  <c r="O74" i="2"/>
  <c r="O78" i="2" s="1"/>
  <c r="N74" i="2"/>
  <c r="N78" i="2" s="1"/>
  <c r="M74" i="2"/>
  <c r="M78" i="2" s="1"/>
  <c r="K74" i="2"/>
  <c r="K78" i="2" s="1"/>
  <c r="J74" i="2"/>
  <c r="J78" i="2" s="1"/>
  <c r="I74" i="2"/>
  <c r="I78" i="2" s="1"/>
  <c r="H74" i="2"/>
  <c r="H78" i="2" s="1"/>
  <c r="F74" i="2"/>
  <c r="F78" i="2" s="1"/>
  <c r="E74" i="2"/>
  <c r="E78" i="2" s="1"/>
  <c r="D74" i="2"/>
  <c r="D78" i="2" s="1"/>
  <c r="C74" i="2"/>
  <c r="C78" i="2" s="1"/>
  <c r="Z72" i="2"/>
  <c r="Y72" i="2"/>
  <c r="X72" i="2"/>
  <c r="W72" i="2"/>
  <c r="U72" i="2"/>
  <c r="T72" i="2"/>
  <c r="S72" i="2"/>
  <c r="R72" i="2"/>
  <c r="P72" i="2"/>
  <c r="O72" i="2"/>
  <c r="N72" i="2"/>
  <c r="M72" i="2"/>
  <c r="K72" i="2"/>
  <c r="J72" i="2"/>
  <c r="I72" i="2"/>
  <c r="H72" i="2"/>
  <c r="F72" i="2"/>
  <c r="E72" i="2"/>
  <c r="D72" i="2"/>
  <c r="C72" i="2"/>
  <c r="Z71" i="2"/>
  <c r="Y71" i="2"/>
  <c r="X71" i="2"/>
  <c r="W71" i="2"/>
  <c r="U71" i="2"/>
  <c r="T71" i="2"/>
  <c r="S71" i="2"/>
  <c r="R71" i="2"/>
  <c r="P71" i="2"/>
  <c r="O71" i="2"/>
  <c r="N71" i="2"/>
  <c r="M71" i="2"/>
  <c r="K71" i="2"/>
  <c r="J71" i="2"/>
  <c r="I71" i="2"/>
  <c r="H71" i="2"/>
  <c r="F71" i="2"/>
  <c r="E71" i="2"/>
  <c r="D71" i="2"/>
  <c r="C71" i="2"/>
  <c r="Z70" i="2"/>
  <c r="Y70" i="2"/>
  <c r="X70" i="2"/>
  <c r="W70" i="2"/>
  <c r="U70" i="2"/>
  <c r="T70" i="2"/>
  <c r="S70" i="2"/>
  <c r="R70" i="2"/>
  <c r="P70" i="2"/>
  <c r="O70" i="2"/>
  <c r="N70" i="2"/>
  <c r="M70" i="2"/>
  <c r="K70" i="2"/>
  <c r="J70" i="2"/>
  <c r="I70" i="2"/>
  <c r="H70" i="2"/>
  <c r="F70" i="2"/>
  <c r="E70" i="2"/>
  <c r="D70" i="2"/>
  <c r="C70" i="2"/>
  <c r="Z69" i="2"/>
  <c r="Y69" i="2"/>
  <c r="X69" i="2"/>
  <c r="W69" i="2"/>
  <c r="U69" i="2"/>
  <c r="T69" i="2"/>
  <c r="S69" i="2"/>
  <c r="R69" i="2"/>
  <c r="P69" i="2"/>
  <c r="O69" i="2"/>
  <c r="N69" i="2"/>
  <c r="M69" i="2"/>
  <c r="K69" i="2"/>
  <c r="J69" i="2"/>
  <c r="I69" i="2"/>
  <c r="H69" i="2"/>
  <c r="F69" i="2"/>
  <c r="E69" i="2"/>
  <c r="D69" i="2"/>
  <c r="C69" i="2"/>
  <c r="Z68" i="2"/>
  <c r="Y68" i="2"/>
  <c r="X68" i="2"/>
  <c r="W68" i="2"/>
  <c r="U68" i="2"/>
  <c r="T68" i="2"/>
  <c r="S68" i="2"/>
  <c r="R68" i="2"/>
  <c r="P68" i="2"/>
  <c r="O68" i="2"/>
  <c r="N68" i="2"/>
  <c r="M68" i="2"/>
  <c r="K68" i="2"/>
  <c r="J68" i="2"/>
  <c r="I68" i="2"/>
  <c r="H68" i="2"/>
  <c r="F68" i="2"/>
  <c r="E68" i="2"/>
  <c r="D68" i="2"/>
  <c r="C68" i="2"/>
  <c r="Z67" i="2"/>
  <c r="Y67" i="2"/>
  <c r="X67" i="2"/>
  <c r="W67" i="2"/>
  <c r="U67" i="2"/>
  <c r="T67" i="2"/>
  <c r="S67" i="2"/>
  <c r="R67" i="2"/>
  <c r="P67" i="2"/>
  <c r="O67" i="2"/>
  <c r="N67" i="2"/>
  <c r="M67" i="2"/>
  <c r="K67" i="2"/>
  <c r="J67" i="2"/>
  <c r="I67" i="2"/>
  <c r="H67" i="2"/>
  <c r="F67" i="2"/>
  <c r="E67" i="2"/>
  <c r="D67" i="2"/>
  <c r="C67" i="2"/>
  <c r="Z66" i="2"/>
  <c r="Y66" i="2"/>
  <c r="X66" i="2"/>
  <c r="W66" i="2"/>
  <c r="U66" i="2"/>
  <c r="T66" i="2"/>
  <c r="S66" i="2"/>
  <c r="R66" i="2"/>
  <c r="P66" i="2"/>
  <c r="O66" i="2"/>
  <c r="N66" i="2"/>
  <c r="M66" i="2"/>
  <c r="K66" i="2"/>
  <c r="J66" i="2"/>
  <c r="I66" i="2"/>
  <c r="H66" i="2"/>
  <c r="F66" i="2"/>
  <c r="E66" i="2"/>
  <c r="D66" i="2"/>
  <c r="C66" i="2"/>
  <c r="Z65" i="2"/>
  <c r="Z73" i="2" s="1"/>
  <c r="Z88" i="2" s="1"/>
  <c r="Y65" i="2"/>
  <c r="Y73" i="2" s="1"/>
  <c r="Y88" i="2" s="1"/>
  <c r="X65" i="2"/>
  <c r="X73" i="2" s="1"/>
  <c r="X88" i="2" s="1"/>
  <c r="W65" i="2"/>
  <c r="W73" i="2" s="1"/>
  <c r="W88" i="2" s="1"/>
  <c r="U65" i="2"/>
  <c r="U73" i="2" s="1"/>
  <c r="U88" i="2" s="1"/>
  <c r="T65" i="2"/>
  <c r="T73" i="2" s="1"/>
  <c r="T88" i="2" s="1"/>
  <c r="S65" i="2"/>
  <c r="S73" i="2" s="1"/>
  <c r="S88" i="2" s="1"/>
  <c r="R65" i="2"/>
  <c r="R73" i="2" s="1"/>
  <c r="R88" i="2" s="1"/>
  <c r="P65" i="2"/>
  <c r="P73" i="2" s="1"/>
  <c r="P88" i="2" s="1"/>
  <c r="O65" i="2"/>
  <c r="O73" i="2" s="1"/>
  <c r="O88" i="2" s="1"/>
  <c r="N65" i="2"/>
  <c r="N73" i="2" s="1"/>
  <c r="N88" i="2" s="1"/>
  <c r="M65" i="2"/>
  <c r="M73" i="2" s="1"/>
  <c r="M88" i="2" s="1"/>
  <c r="K65" i="2"/>
  <c r="K73" i="2" s="1"/>
  <c r="K88" i="2" s="1"/>
  <c r="J65" i="2"/>
  <c r="J73" i="2" s="1"/>
  <c r="J88" i="2" s="1"/>
  <c r="I65" i="2"/>
  <c r="I73" i="2" s="1"/>
  <c r="I88" i="2" s="1"/>
  <c r="H65" i="2"/>
  <c r="H73" i="2" s="1"/>
  <c r="H88" i="2" s="1"/>
  <c r="F65" i="2"/>
  <c r="F73" i="2" s="1"/>
  <c r="F88" i="2" s="1"/>
  <c r="E65" i="2"/>
  <c r="E73" i="2" s="1"/>
  <c r="E88" i="2" s="1"/>
  <c r="D65" i="2"/>
  <c r="D73" i="2" s="1"/>
  <c r="D88" i="2" s="1"/>
  <c r="C65" i="2"/>
  <c r="C73" i="2" s="1"/>
  <c r="C88" i="2" s="1"/>
  <c r="Z57" i="2"/>
  <c r="Y57" i="2"/>
  <c r="X57" i="2"/>
  <c r="W57" i="2"/>
  <c r="U57" i="2"/>
  <c r="T57" i="2"/>
  <c r="S57" i="2"/>
  <c r="R57" i="2"/>
  <c r="P57" i="2"/>
  <c r="O57" i="2"/>
  <c r="N57" i="2"/>
  <c r="M57" i="2"/>
  <c r="K57" i="2"/>
  <c r="J57" i="2"/>
  <c r="I57" i="2"/>
  <c r="H57" i="2"/>
  <c r="F57" i="2"/>
  <c r="E57" i="2"/>
  <c r="D57" i="2"/>
  <c r="C57" i="2"/>
  <c r="Z56" i="2"/>
  <c r="Y56" i="2"/>
  <c r="X56" i="2"/>
  <c r="W56" i="2"/>
  <c r="U56" i="2"/>
  <c r="T56" i="2"/>
  <c r="S56" i="2"/>
  <c r="R56" i="2"/>
  <c r="P56" i="2"/>
  <c r="O56" i="2"/>
  <c r="N56" i="2"/>
  <c r="M56" i="2"/>
  <c r="K56" i="2"/>
  <c r="J56" i="2"/>
  <c r="I56" i="2"/>
  <c r="H56" i="2"/>
  <c r="F56" i="2"/>
  <c r="E56" i="2"/>
  <c r="D56" i="2"/>
  <c r="C56" i="2"/>
  <c r="Z55" i="2"/>
  <c r="Y55" i="2"/>
  <c r="X55" i="2"/>
  <c r="W55" i="2"/>
  <c r="U55" i="2"/>
  <c r="T55" i="2"/>
  <c r="S55" i="2"/>
  <c r="R55" i="2"/>
  <c r="P55" i="2"/>
  <c r="O55" i="2"/>
  <c r="N55" i="2"/>
  <c r="M55" i="2"/>
  <c r="K55" i="2"/>
  <c r="J55" i="2"/>
  <c r="I55" i="2"/>
  <c r="H55" i="2"/>
  <c r="F55" i="2"/>
  <c r="E55" i="2"/>
  <c r="D55" i="2"/>
  <c r="C55" i="2"/>
  <c r="Z54" i="2"/>
  <c r="Y54" i="2"/>
  <c r="X54" i="2"/>
  <c r="W54" i="2"/>
  <c r="U54" i="2"/>
  <c r="T54" i="2"/>
  <c r="S54" i="2"/>
  <c r="R54" i="2"/>
  <c r="P54" i="2"/>
  <c r="O54" i="2"/>
  <c r="N54" i="2"/>
  <c r="M54" i="2"/>
  <c r="K54" i="2"/>
  <c r="J54" i="2"/>
  <c r="I54" i="2"/>
  <c r="H54" i="2"/>
  <c r="F54" i="2"/>
  <c r="E54" i="2"/>
  <c r="D54" i="2"/>
  <c r="C54" i="2"/>
  <c r="Z53" i="2"/>
  <c r="Y53" i="2"/>
  <c r="X53" i="2"/>
  <c r="W53" i="2"/>
  <c r="U53" i="2"/>
  <c r="T53" i="2"/>
  <c r="S53" i="2"/>
  <c r="R53" i="2"/>
  <c r="P53" i="2"/>
  <c r="O53" i="2"/>
  <c r="N53" i="2"/>
  <c r="M53" i="2"/>
  <c r="K53" i="2"/>
  <c r="J53" i="2"/>
  <c r="I53" i="2"/>
  <c r="H53" i="2"/>
  <c r="F53" i="2"/>
  <c r="E53" i="2"/>
  <c r="D53" i="2"/>
  <c r="C53" i="2"/>
  <c r="Z52" i="2"/>
  <c r="Y52" i="2"/>
  <c r="X52" i="2"/>
  <c r="W52" i="2"/>
  <c r="U52" i="2"/>
  <c r="T52" i="2"/>
  <c r="S52" i="2"/>
  <c r="R52" i="2"/>
  <c r="P52" i="2"/>
  <c r="O52" i="2"/>
  <c r="N52" i="2"/>
  <c r="M52" i="2"/>
  <c r="K52" i="2"/>
  <c r="J52" i="2"/>
  <c r="I52" i="2"/>
  <c r="H52" i="2"/>
  <c r="F52" i="2"/>
  <c r="E52" i="2"/>
  <c r="D52" i="2"/>
  <c r="C52" i="2"/>
  <c r="Z51" i="2"/>
  <c r="Y51" i="2"/>
  <c r="X51" i="2"/>
  <c r="W51" i="2"/>
  <c r="U51" i="2"/>
  <c r="T51" i="2"/>
  <c r="S51" i="2"/>
  <c r="R51" i="2"/>
  <c r="P51" i="2"/>
  <c r="O51" i="2"/>
  <c r="N51" i="2"/>
  <c r="M51" i="2"/>
  <c r="K51" i="2"/>
  <c r="J51" i="2"/>
  <c r="I51" i="2"/>
  <c r="H51" i="2"/>
  <c r="F51" i="2"/>
  <c r="E51" i="2"/>
  <c r="D51" i="2"/>
  <c r="C51" i="2"/>
  <c r="Z50" i="2"/>
  <c r="Z58" i="2" s="1"/>
  <c r="Y50" i="2"/>
  <c r="Y58" i="2" s="1"/>
  <c r="X50" i="2"/>
  <c r="X58" i="2" s="1"/>
  <c r="W50" i="2"/>
  <c r="W58" i="2" s="1"/>
  <c r="U50" i="2"/>
  <c r="U58" i="2" s="1"/>
  <c r="T50" i="2"/>
  <c r="T58" i="2" s="1"/>
  <c r="S50" i="2"/>
  <c r="S58" i="2" s="1"/>
  <c r="R50" i="2"/>
  <c r="R58" i="2" s="1"/>
  <c r="P50" i="2"/>
  <c r="P58" i="2" s="1"/>
  <c r="O50" i="2"/>
  <c r="O58" i="2" s="1"/>
  <c r="N50" i="2"/>
  <c r="N58" i="2" s="1"/>
  <c r="M50" i="2"/>
  <c r="M58" i="2" s="1"/>
  <c r="K50" i="2"/>
  <c r="K58" i="2" s="1"/>
  <c r="J50" i="2"/>
  <c r="J58" i="2" s="1"/>
  <c r="I50" i="2"/>
  <c r="I58" i="2" s="1"/>
  <c r="H50" i="2"/>
  <c r="H58" i="2" s="1"/>
  <c r="F50" i="2"/>
  <c r="F58" i="2" s="1"/>
  <c r="E50" i="2"/>
  <c r="E58" i="2" s="1"/>
  <c r="D50" i="2"/>
  <c r="D58" i="2" s="1"/>
  <c r="C50" i="2"/>
  <c r="C58" i="2" s="1"/>
  <c r="Z48" i="2"/>
  <c r="Y48" i="2"/>
  <c r="X48" i="2"/>
  <c r="W48" i="2"/>
  <c r="U48" i="2"/>
  <c r="T48" i="2"/>
  <c r="S48" i="2"/>
  <c r="R48" i="2"/>
  <c r="P48" i="2"/>
  <c r="O48" i="2"/>
  <c r="N48" i="2"/>
  <c r="M48" i="2"/>
  <c r="K48" i="2"/>
  <c r="J48" i="2"/>
  <c r="I48" i="2"/>
  <c r="H48" i="2"/>
  <c r="F48" i="2"/>
  <c r="E48" i="2"/>
  <c r="D48" i="2"/>
  <c r="C48" i="2"/>
  <c r="Z47" i="2"/>
  <c r="Y47" i="2"/>
  <c r="X47" i="2"/>
  <c r="W47" i="2"/>
  <c r="U47" i="2"/>
  <c r="T47" i="2"/>
  <c r="S47" i="2"/>
  <c r="R47" i="2"/>
  <c r="P47" i="2"/>
  <c r="O47" i="2"/>
  <c r="N47" i="2"/>
  <c r="M47" i="2"/>
  <c r="K47" i="2"/>
  <c r="J47" i="2"/>
  <c r="I47" i="2"/>
  <c r="H47" i="2"/>
  <c r="F47" i="2"/>
  <c r="E47" i="2"/>
  <c r="D47" i="2"/>
  <c r="C47" i="2"/>
  <c r="Z46" i="2"/>
  <c r="Y46" i="2"/>
  <c r="X46" i="2"/>
  <c r="W46" i="2"/>
  <c r="U46" i="2"/>
  <c r="T46" i="2"/>
  <c r="S46" i="2"/>
  <c r="R46" i="2"/>
  <c r="P46" i="2"/>
  <c r="O46" i="2"/>
  <c r="N46" i="2"/>
  <c r="M46" i="2"/>
  <c r="K46" i="2"/>
  <c r="J46" i="2"/>
  <c r="I46" i="2"/>
  <c r="H46" i="2"/>
  <c r="F46" i="2"/>
  <c r="E46" i="2"/>
  <c r="D46" i="2"/>
  <c r="C46" i="2"/>
  <c r="Z45" i="2"/>
  <c r="Z49" i="2" s="1"/>
  <c r="Y45" i="2"/>
  <c r="Y49" i="2" s="1"/>
  <c r="X45" i="2"/>
  <c r="X49" i="2" s="1"/>
  <c r="W45" i="2"/>
  <c r="W49" i="2" s="1"/>
  <c r="U45" i="2"/>
  <c r="U49" i="2" s="1"/>
  <c r="T45" i="2"/>
  <c r="T49" i="2" s="1"/>
  <c r="S45" i="2"/>
  <c r="S49" i="2" s="1"/>
  <c r="R45" i="2"/>
  <c r="R49" i="2" s="1"/>
  <c r="P45" i="2"/>
  <c r="P49" i="2" s="1"/>
  <c r="O45" i="2"/>
  <c r="O49" i="2" s="1"/>
  <c r="N45" i="2"/>
  <c r="N49" i="2" s="1"/>
  <c r="M45" i="2"/>
  <c r="M49" i="2" s="1"/>
  <c r="K45" i="2"/>
  <c r="K49" i="2" s="1"/>
  <c r="J45" i="2"/>
  <c r="J49" i="2" s="1"/>
  <c r="I45" i="2"/>
  <c r="I49" i="2" s="1"/>
  <c r="H45" i="2"/>
  <c r="H49" i="2" s="1"/>
  <c r="F45" i="2"/>
  <c r="F49" i="2" s="1"/>
  <c r="E45" i="2"/>
  <c r="E49" i="2" s="1"/>
  <c r="D45" i="2"/>
  <c r="D49" i="2" s="1"/>
  <c r="C45" i="2"/>
  <c r="C49" i="2" s="1"/>
  <c r="Z43" i="2"/>
  <c r="Y43" i="2"/>
  <c r="X43" i="2"/>
  <c r="W43" i="2"/>
  <c r="U43" i="2"/>
  <c r="T43" i="2"/>
  <c r="S43" i="2"/>
  <c r="R43" i="2"/>
  <c r="P43" i="2"/>
  <c r="O43" i="2"/>
  <c r="N43" i="2"/>
  <c r="M43" i="2"/>
  <c r="K43" i="2"/>
  <c r="J43" i="2"/>
  <c r="I43" i="2"/>
  <c r="H43" i="2"/>
  <c r="F43" i="2"/>
  <c r="E43" i="2"/>
  <c r="D43" i="2"/>
  <c r="C43" i="2"/>
  <c r="Z42" i="2"/>
  <c r="Y42" i="2"/>
  <c r="X42" i="2"/>
  <c r="W42" i="2"/>
  <c r="U42" i="2"/>
  <c r="T42" i="2"/>
  <c r="S42" i="2"/>
  <c r="R42" i="2"/>
  <c r="P42" i="2"/>
  <c r="O42" i="2"/>
  <c r="N42" i="2"/>
  <c r="M42" i="2"/>
  <c r="K42" i="2"/>
  <c r="J42" i="2"/>
  <c r="I42" i="2"/>
  <c r="H42" i="2"/>
  <c r="F42" i="2"/>
  <c r="E42" i="2"/>
  <c r="D42" i="2"/>
  <c r="C42" i="2"/>
  <c r="Z41" i="2"/>
  <c r="Y41" i="2"/>
  <c r="X41" i="2"/>
  <c r="W41" i="2"/>
  <c r="U41" i="2"/>
  <c r="T41" i="2"/>
  <c r="S41" i="2"/>
  <c r="R41" i="2"/>
  <c r="P41" i="2"/>
  <c r="O41" i="2"/>
  <c r="N41" i="2"/>
  <c r="M41" i="2"/>
  <c r="K41" i="2"/>
  <c r="J41" i="2"/>
  <c r="I41" i="2"/>
  <c r="H41" i="2"/>
  <c r="F41" i="2"/>
  <c r="E41" i="2"/>
  <c r="D41" i="2"/>
  <c r="C41" i="2"/>
  <c r="Z40" i="2"/>
  <c r="Y40" i="2"/>
  <c r="X40" i="2"/>
  <c r="W40" i="2"/>
  <c r="U40" i="2"/>
  <c r="T40" i="2"/>
  <c r="S40" i="2"/>
  <c r="R40" i="2"/>
  <c r="P40" i="2"/>
  <c r="O40" i="2"/>
  <c r="N40" i="2"/>
  <c r="M40" i="2"/>
  <c r="K40" i="2"/>
  <c r="J40" i="2"/>
  <c r="I40" i="2"/>
  <c r="H40" i="2"/>
  <c r="F40" i="2"/>
  <c r="E40" i="2"/>
  <c r="D40" i="2"/>
  <c r="C40" i="2"/>
  <c r="Z39" i="2"/>
  <c r="Y39" i="2"/>
  <c r="X39" i="2"/>
  <c r="W39" i="2"/>
  <c r="U39" i="2"/>
  <c r="T39" i="2"/>
  <c r="S39" i="2"/>
  <c r="R39" i="2"/>
  <c r="P39" i="2"/>
  <c r="O39" i="2"/>
  <c r="N39" i="2"/>
  <c r="M39" i="2"/>
  <c r="K39" i="2"/>
  <c r="J39" i="2"/>
  <c r="I39" i="2"/>
  <c r="H39" i="2"/>
  <c r="F39" i="2"/>
  <c r="E39" i="2"/>
  <c r="D39" i="2"/>
  <c r="C39" i="2"/>
  <c r="Z38" i="2"/>
  <c r="Y38" i="2"/>
  <c r="X38" i="2"/>
  <c r="W38" i="2"/>
  <c r="U38" i="2"/>
  <c r="T38" i="2"/>
  <c r="S38" i="2"/>
  <c r="R38" i="2"/>
  <c r="P38" i="2"/>
  <c r="O38" i="2"/>
  <c r="N38" i="2"/>
  <c r="M38" i="2"/>
  <c r="K38" i="2"/>
  <c r="J38" i="2"/>
  <c r="I38" i="2"/>
  <c r="H38" i="2"/>
  <c r="F38" i="2"/>
  <c r="E38" i="2"/>
  <c r="D38" i="2"/>
  <c r="C38" i="2"/>
  <c r="Z37" i="2"/>
  <c r="Y37" i="2"/>
  <c r="X37" i="2"/>
  <c r="W37" i="2"/>
  <c r="U37" i="2"/>
  <c r="T37" i="2"/>
  <c r="S37" i="2"/>
  <c r="R37" i="2"/>
  <c r="P37" i="2"/>
  <c r="O37" i="2"/>
  <c r="N37" i="2"/>
  <c r="M37" i="2"/>
  <c r="K37" i="2"/>
  <c r="J37" i="2"/>
  <c r="I37" i="2"/>
  <c r="H37" i="2"/>
  <c r="F37" i="2"/>
  <c r="E37" i="2"/>
  <c r="D37" i="2"/>
  <c r="C37" i="2"/>
  <c r="Z36" i="2"/>
  <c r="Z44" i="2" s="1"/>
  <c r="Z59" i="2" s="1"/>
  <c r="Y36" i="2"/>
  <c r="Y44" i="2" s="1"/>
  <c r="Y59" i="2" s="1"/>
  <c r="X36" i="2"/>
  <c r="X44" i="2" s="1"/>
  <c r="X59" i="2" s="1"/>
  <c r="W36" i="2"/>
  <c r="W44" i="2" s="1"/>
  <c r="W59" i="2" s="1"/>
  <c r="U36" i="2"/>
  <c r="U44" i="2" s="1"/>
  <c r="U59" i="2" s="1"/>
  <c r="T36" i="2"/>
  <c r="T44" i="2" s="1"/>
  <c r="T59" i="2" s="1"/>
  <c r="S36" i="2"/>
  <c r="S44" i="2" s="1"/>
  <c r="S59" i="2" s="1"/>
  <c r="R36" i="2"/>
  <c r="R44" i="2" s="1"/>
  <c r="R59" i="2" s="1"/>
  <c r="P36" i="2"/>
  <c r="P44" i="2" s="1"/>
  <c r="P59" i="2" s="1"/>
  <c r="O36" i="2"/>
  <c r="O44" i="2" s="1"/>
  <c r="O59" i="2" s="1"/>
  <c r="N36" i="2"/>
  <c r="N44" i="2" s="1"/>
  <c r="N59" i="2" s="1"/>
  <c r="M36" i="2"/>
  <c r="M44" i="2" s="1"/>
  <c r="M59" i="2" s="1"/>
  <c r="K36" i="2"/>
  <c r="K44" i="2" s="1"/>
  <c r="K59" i="2" s="1"/>
  <c r="J36" i="2"/>
  <c r="J44" i="2" s="1"/>
  <c r="J59" i="2" s="1"/>
  <c r="I36" i="2"/>
  <c r="I44" i="2" s="1"/>
  <c r="I59" i="2" s="1"/>
  <c r="H36" i="2"/>
  <c r="H44" i="2" s="1"/>
  <c r="H59" i="2" s="1"/>
  <c r="F36" i="2"/>
  <c r="F44" i="2" s="1"/>
  <c r="F59" i="2" s="1"/>
  <c r="E36" i="2"/>
  <c r="E44" i="2" s="1"/>
  <c r="E59" i="2" s="1"/>
  <c r="D36" i="2"/>
  <c r="D44" i="2" s="1"/>
  <c r="C36" i="2"/>
  <c r="C44" i="2" s="1"/>
  <c r="C59" i="2" s="1"/>
  <c r="Z28" i="2"/>
  <c r="Y28" i="2"/>
  <c r="X28" i="2"/>
  <c r="W28" i="2"/>
  <c r="Z27" i="2"/>
  <c r="Y27" i="2"/>
  <c r="X27" i="2"/>
  <c r="W27" i="2"/>
  <c r="Z26" i="2"/>
  <c r="Y26" i="2"/>
  <c r="X26" i="2"/>
  <c r="W26" i="2"/>
  <c r="Z25" i="2"/>
  <c r="Y25" i="2"/>
  <c r="X25" i="2"/>
  <c r="W25" i="2"/>
  <c r="Z24" i="2"/>
  <c r="Y24" i="2"/>
  <c r="X24" i="2"/>
  <c r="W24" i="2"/>
  <c r="Z23" i="2"/>
  <c r="Y23" i="2"/>
  <c r="X23" i="2"/>
  <c r="W23" i="2"/>
  <c r="Z22" i="2"/>
  <c r="Y22" i="2"/>
  <c r="X22" i="2"/>
  <c r="W22" i="2"/>
  <c r="Z21" i="2"/>
  <c r="Z29" i="2" s="1"/>
  <c r="Y21" i="2"/>
  <c r="Y29" i="2" s="1"/>
  <c r="X21" i="2"/>
  <c r="X29" i="2" s="1"/>
  <c r="W21" i="2"/>
  <c r="W29" i="2" s="1"/>
  <c r="U28" i="2"/>
  <c r="T28" i="2"/>
  <c r="S28" i="2"/>
  <c r="R28" i="2"/>
  <c r="U27" i="2"/>
  <c r="T27" i="2"/>
  <c r="S27" i="2"/>
  <c r="R27" i="2"/>
  <c r="U26" i="2"/>
  <c r="T26" i="2"/>
  <c r="S26" i="2"/>
  <c r="R26" i="2"/>
  <c r="U25" i="2"/>
  <c r="T25" i="2"/>
  <c r="S25" i="2"/>
  <c r="R25" i="2"/>
  <c r="U24" i="2"/>
  <c r="T24" i="2"/>
  <c r="S24" i="2"/>
  <c r="R24" i="2"/>
  <c r="U23" i="2"/>
  <c r="T23" i="2"/>
  <c r="S23" i="2"/>
  <c r="R23" i="2"/>
  <c r="U22" i="2"/>
  <c r="T22" i="2"/>
  <c r="S22" i="2"/>
  <c r="R22" i="2"/>
  <c r="U21" i="2"/>
  <c r="U29" i="2" s="1"/>
  <c r="T21" i="2"/>
  <c r="T29" i="2" s="1"/>
  <c r="S21" i="2"/>
  <c r="S29" i="2" s="1"/>
  <c r="R21" i="2"/>
  <c r="R29" i="2" s="1"/>
  <c r="P28" i="2"/>
  <c r="O28" i="2"/>
  <c r="N28" i="2"/>
  <c r="M28" i="2"/>
  <c r="P27" i="2"/>
  <c r="O27" i="2"/>
  <c r="N27" i="2"/>
  <c r="M27" i="2"/>
  <c r="P26" i="2"/>
  <c r="O26" i="2"/>
  <c r="N26" i="2"/>
  <c r="P25" i="2"/>
  <c r="O25" i="2"/>
  <c r="N25" i="2"/>
  <c r="M25" i="2"/>
  <c r="P24" i="2"/>
  <c r="O24" i="2"/>
  <c r="N24" i="2"/>
  <c r="M24" i="2"/>
  <c r="P23" i="2"/>
  <c r="O23" i="2"/>
  <c r="N23" i="2"/>
  <c r="M23" i="2"/>
  <c r="P22" i="2"/>
  <c r="O22" i="2"/>
  <c r="N22" i="2"/>
  <c r="M22" i="2"/>
  <c r="P21" i="2"/>
  <c r="P29" i="2" s="1"/>
  <c r="O21" i="2"/>
  <c r="O29" i="2" s="1"/>
  <c r="N21" i="2"/>
  <c r="N29" i="2" s="1"/>
  <c r="M21" i="2"/>
  <c r="M29" i="2" s="1"/>
  <c r="K28" i="2"/>
  <c r="J28" i="2"/>
  <c r="I28" i="2"/>
  <c r="H28" i="2"/>
  <c r="K27" i="2"/>
  <c r="J27" i="2"/>
  <c r="I27" i="2"/>
  <c r="H27" i="2"/>
  <c r="K25" i="2"/>
  <c r="J25" i="2"/>
  <c r="I25" i="2"/>
  <c r="K24" i="2"/>
  <c r="J24" i="2"/>
  <c r="I24" i="2"/>
  <c r="H24" i="2"/>
  <c r="K23" i="2"/>
  <c r="J23" i="2"/>
  <c r="I23" i="2"/>
  <c r="H23" i="2"/>
  <c r="K22" i="2"/>
  <c r="J22" i="2"/>
  <c r="I22" i="2"/>
  <c r="H22" i="2"/>
  <c r="K21" i="2"/>
  <c r="K29" i="2" s="1"/>
  <c r="J21" i="2"/>
  <c r="J29" i="2" s="1"/>
  <c r="I21" i="2"/>
  <c r="I29" i="2" s="1"/>
  <c r="H21" i="2"/>
  <c r="H29" i="2" s="1"/>
  <c r="D21" i="2"/>
  <c r="E21" i="2"/>
  <c r="F21" i="2"/>
  <c r="D22" i="2"/>
  <c r="E22" i="2"/>
  <c r="F22" i="2"/>
  <c r="D23" i="2"/>
  <c r="E23" i="2"/>
  <c r="F23" i="2"/>
  <c r="D24" i="2"/>
  <c r="E24" i="2"/>
  <c r="F24" i="2"/>
  <c r="D25" i="2"/>
  <c r="E25" i="2"/>
  <c r="F25" i="2"/>
  <c r="D26" i="2"/>
  <c r="E26" i="2"/>
  <c r="F26" i="2"/>
  <c r="D27" i="2"/>
  <c r="E27" i="2"/>
  <c r="F27" i="2"/>
  <c r="D28" i="2"/>
  <c r="E28" i="2"/>
  <c r="F28" i="2"/>
  <c r="C28" i="2"/>
  <c r="C27" i="2"/>
  <c r="C26" i="2"/>
  <c r="C25" i="2"/>
  <c r="C24" i="2"/>
  <c r="C23" i="2"/>
  <c r="C22" i="2"/>
  <c r="C21" i="2"/>
  <c r="Z19" i="2"/>
  <c r="Y19" i="2"/>
  <c r="X19" i="2"/>
  <c r="W19" i="2"/>
  <c r="Z18" i="2"/>
  <c r="Y18" i="2"/>
  <c r="X18" i="2"/>
  <c r="W18" i="2"/>
  <c r="Z17" i="2"/>
  <c r="Y17" i="2"/>
  <c r="X17" i="2"/>
  <c r="W17" i="2"/>
  <c r="Z16" i="2"/>
  <c r="Z20" i="2" s="1"/>
  <c r="Y16" i="2"/>
  <c r="Y20" i="2" s="1"/>
  <c r="X16" i="2"/>
  <c r="X20" i="2" s="1"/>
  <c r="W16" i="2"/>
  <c r="W20" i="2" s="1"/>
  <c r="U19" i="2"/>
  <c r="T19" i="2"/>
  <c r="S19" i="2"/>
  <c r="R19" i="2"/>
  <c r="U18" i="2"/>
  <c r="T18" i="2"/>
  <c r="S18" i="2"/>
  <c r="R18" i="2"/>
  <c r="U17" i="2"/>
  <c r="T17" i="2"/>
  <c r="S17" i="2"/>
  <c r="R17" i="2"/>
  <c r="U16" i="2"/>
  <c r="T16" i="2"/>
  <c r="T20" i="2" s="1"/>
  <c r="S16" i="2"/>
  <c r="S20" i="2" s="1"/>
  <c r="R16" i="2"/>
  <c r="R20" i="2" s="1"/>
  <c r="P19" i="2"/>
  <c r="O19" i="2"/>
  <c r="N19" i="2"/>
  <c r="M19" i="2"/>
  <c r="P18" i="2"/>
  <c r="O18" i="2"/>
  <c r="N18" i="2"/>
  <c r="M18" i="2"/>
  <c r="P17" i="2"/>
  <c r="O17" i="2"/>
  <c r="N17" i="2"/>
  <c r="M17" i="2"/>
  <c r="P16" i="2"/>
  <c r="P20" i="2" s="1"/>
  <c r="O16" i="2"/>
  <c r="O20" i="2" s="1"/>
  <c r="N16" i="2"/>
  <c r="N20" i="2" s="1"/>
  <c r="M16" i="2"/>
  <c r="M20" i="2" s="1"/>
  <c r="K19" i="2"/>
  <c r="J19" i="2"/>
  <c r="I19" i="2"/>
  <c r="H19" i="2"/>
  <c r="K18" i="2"/>
  <c r="J18" i="2"/>
  <c r="I18" i="2"/>
  <c r="H18" i="2"/>
  <c r="K17" i="2"/>
  <c r="J17" i="2"/>
  <c r="I17" i="2"/>
  <c r="H17" i="2"/>
  <c r="K16" i="2"/>
  <c r="K20" i="2" s="1"/>
  <c r="J16" i="2"/>
  <c r="J20" i="2" s="1"/>
  <c r="I16" i="2"/>
  <c r="H16" i="2"/>
  <c r="H20" i="2" s="1"/>
  <c r="D16" i="2"/>
  <c r="E16" i="2"/>
  <c r="F16" i="2"/>
  <c r="D17" i="2"/>
  <c r="E17" i="2"/>
  <c r="F17" i="2"/>
  <c r="D18" i="2"/>
  <c r="E18" i="2"/>
  <c r="F18" i="2"/>
  <c r="D19" i="2"/>
  <c r="E19" i="2"/>
  <c r="F19" i="2"/>
  <c r="C19" i="2"/>
  <c r="C18" i="2"/>
  <c r="C17" i="2"/>
  <c r="C16" i="2"/>
  <c r="Z14" i="2"/>
  <c r="Y14" i="2"/>
  <c r="X14" i="2"/>
  <c r="W14" i="2"/>
  <c r="Z13" i="2"/>
  <c r="Y13" i="2"/>
  <c r="X13" i="2"/>
  <c r="W13" i="2"/>
  <c r="Z12" i="2"/>
  <c r="Y12" i="2"/>
  <c r="X12" i="2"/>
  <c r="W12" i="2"/>
  <c r="Z11" i="2"/>
  <c r="Y11" i="2"/>
  <c r="X11" i="2"/>
  <c r="W11" i="2"/>
  <c r="Z10" i="2"/>
  <c r="Y10" i="2"/>
  <c r="X10" i="2"/>
  <c r="W10" i="2"/>
  <c r="Z9" i="2"/>
  <c r="Y9" i="2"/>
  <c r="X9" i="2"/>
  <c r="W9" i="2"/>
  <c r="Z8" i="2"/>
  <c r="Y8" i="2"/>
  <c r="X8" i="2"/>
  <c r="W8" i="2"/>
  <c r="Z7" i="2"/>
  <c r="Z15" i="2" s="1"/>
  <c r="Z30" i="2" s="1"/>
  <c r="Y7" i="2"/>
  <c r="Y15" i="2" s="1"/>
  <c r="Y30" i="2" s="1"/>
  <c r="X7" i="2"/>
  <c r="W7" i="2"/>
  <c r="W15" i="2" s="1"/>
  <c r="W30" i="2" s="1"/>
  <c r="U14" i="2"/>
  <c r="T14" i="2"/>
  <c r="S14" i="2"/>
  <c r="R14" i="2"/>
  <c r="U13" i="2"/>
  <c r="T13" i="2"/>
  <c r="S13" i="2"/>
  <c r="R13" i="2"/>
  <c r="U12" i="2"/>
  <c r="T12" i="2"/>
  <c r="S12" i="2"/>
  <c r="R12" i="2"/>
  <c r="U11" i="2"/>
  <c r="T11" i="2"/>
  <c r="S11" i="2"/>
  <c r="R11" i="2"/>
  <c r="U10" i="2"/>
  <c r="T10" i="2"/>
  <c r="S10" i="2"/>
  <c r="R10" i="2"/>
  <c r="U9" i="2"/>
  <c r="T9" i="2"/>
  <c r="S9" i="2"/>
  <c r="R9" i="2"/>
  <c r="U8" i="2"/>
  <c r="T8" i="2"/>
  <c r="S8" i="2"/>
  <c r="R8" i="2"/>
  <c r="U7" i="2"/>
  <c r="U15" i="2" s="1"/>
  <c r="T7" i="2"/>
  <c r="T15" i="2" s="1"/>
  <c r="T30" i="2" s="1"/>
  <c r="S7" i="2"/>
  <c r="R7" i="2"/>
  <c r="R15" i="2" s="1"/>
  <c r="R30" i="2" s="1"/>
  <c r="P14" i="2"/>
  <c r="O14" i="2"/>
  <c r="N14" i="2"/>
  <c r="M14" i="2"/>
  <c r="P13" i="2"/>
  <c r="O13" i="2"/>
  <c r="N13" i="2"/>
  <c r="M13" i="2"/>
  <c r="P12" i="2"/>
  <c r="O12" i="2"/>
  <c r="N12" i="2"/>
  <c r="M12" i="2"/>
  <c r="P11" i="2"/>
  <c r="O11" i="2"/>
  <c r="N11" i="2"/>
  <c r="M11" i="2"/>
  <c r="P10" i="2"/>
  <c r="O10" i="2"/>
  <c r="N10" i="2"/>
  <c r="M10" i="2"/>
  <c r="P9" i="2"/>
  <c r="O9" i="2"/>
  <c r="N9" i="2"/>
  <c r="M9" i="2"/>
  <c r="P8" i="2"/>
  <c r="O8" i="2"/>
  <c r="N8" i="2"/>
  <c r="M8" i="2"/>
  <c r="P7" i="2"/>
  <c r="O7" i="2"/>
  <c r="O15" i="2" s="1"/>
  <c r="O30" i="2" s="1"/>
  <c r="N7" i="2"/>
  <c r="N15" i="2" s="1"/>
  <c r="N30" i="2" s="1"/>
  <c r="M7" i="2"/>
  <c r="M15" i="2" s="1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H11" i="2"/>
  <c r="K10" i="2"/>
  <c r="J10" i="2"/>
  <c r="I10" i="2"/>
  <c r="H10" i="2"/>
  <c r="K9" i="2"/>
  <c r="J9" i="2"/>
  <c r="I9" i="2"/>
  <c r="H9" i="2"/>
  <c r="K8" i="2"/>
  <c r="J8" i="2"/>
  <c r="I8" i="2"/>
  <c r="H8" i="2"/>
  <c r="K7" i="2"/>
  <c r="K15" i="2" s="1"/>
  <c r="K30" i="2" s="1"/>
  <c r="J7" i="2"/>
  <c r="J15" i="2" s="1"/>
  <c r="J30" i="2" s="1"/>
  <c r="I7" i="2"/>
  <c r="H7" i="2"/>
  <c r="H15" i="2" s="1"/>
  <c r="H30" i="2" s="1"/>
  <c r="D7" i="2"/>
  <c r="E7" i="2"/>
  <c r="F7" i="2"/>
  <c r="D8" i="2"/>
  <c r="E8" i="2"/>
  <c r="F8" i="2"/>
  <c r="D9" i="2"/>
  <c r="E9" i="2"/>
  <c r="F9" i="2"/>
  <c r="D10" i="2"/>
  <c r="E10" i="2"/>
  <c r="F10" i="2"/>
  <c r="D11" i="2"/>
  <c r="E11" i="2"/>
  <c r="F11" i="2"/>
  <c r="D12" i="2"/>
  <c r="E12" i="2"/>
  <c r="F12" i="2"/>
  <c r="D13" i="2"/>
  <c r="E13" i="2"/>
  <c r="F13" i="2"/>
  <c r="D14" i="2"/>
  <c r="E14" i="2"/>
  <c r="F14" i="2"/>
  <c r="C14" i="2"/>
  <c r="C13" i="2"/>
  <c r="C12" i="2"/>
  <c r="C11" i="2"/>
  <c r="C10" i="2"/>
  <c r="C9" i="2"/>
  <c r="C8" i="2"/>
  <c r="C7" i="2"/>
  <c r="M30" i="2" l="1"/>
  <c r="D59" i="2"/>
  <c r="S377" i="2"/>
  <c r="S378" i="2" s="1"/>
  <c r="X438" i="3"/>
  <c r="X441" i="3" s="1"/>
  <c r="U438" i="3"/>
  <c r="U441" i="3" s="1"/>
  <c r="W438" i="3"/>
  <c r="W441" i="3" s="1"/>
  <c r="R433" i="2"/>
  <c r="R429" i="2"/>
  <c r="R424" i="2"/>
  <c r="R419" i="2"/>
  <c r="R434" i="2"/>
  <c r="R430" i="2"/>
  <c r="R425" i="2"/>
  <c r="R420" i="2"/>
  <c r="R416" i="2"/>
  <c r="R431" i="2"/>
  <c r="R427" i="2"/>
  <c r="R422" i="2"/>
  <c r="R417" i="2"/>
  <c r="R428" i="2"/>
  <c r="R413" i="2"/>
  <c r="R423" i="2"/>
  <c r="R432" i="2"/>
  <c r="R414" i="2"/>
  <c r="R418" i="2"/>
  <c r="R415" i="2"/>
  <c r="AJ423" i="3"/>
  <c r="AI423" i="3"/>
  <c r="AG423" i="3"/>
  <c r="S438" i="3"/>
  <c r="S441" i="3" s="1"/>
  <c r="R438" i="3"/>
  <c r="R441" i="3" s="1"/>
  <c r="P438" i="3"/>
  <c r="P441" i="3" s="1"/>
  <c r="N434" i="2"/>
  <c r="N430" i="2"/>
  <c r="N425" i="2"/>
  <c r="N420" i="2"/>
  <c r="N416" i="2"/>
  <c r="N431" i="2"/>
  <c r="N427" i="2"/>
  <c r="N422" i="2"/>
  <c r="N417" i="2"/>
  <c r="N432" i="2"/>
  <c r="N428" i="2"/>
  <c r="N423" i="2"/>
  <c r="N418" i="2"/>
  <c r="N429" i="2"/>
  <c r="N414" i="2"/>
  <c r="N413" i="2"/>
  <c r="N433" i="2"/>
  <c r="N415" i="2"/>
  <c r="N419" i="2"/>
  <c r="N424" i="2"/>
  <c r="L438" i="3"/>
  <c r="L441" i="3" s="1"/>
  <c r="N438" i="3"/>
  <c r="N441" i="3" s="1"/>
  <c r="M433" i="2"/>
  <c r="M429" i="2"/>
  <c r="M424" i="2"/>
  <c r="M419" i="2"/>
  <c r="M434" i="2"/>
  <c r="M430" i="2"/>
  <c r="M425" i="2"/>
  <c r="M420" i="2"/>
  <c r="M416" i="2"/>
  <c r="M431" i="2"/>
  <c r="M427" i="2"/>
  <c r="M422" i="2"/>
  <c r="M417" i="2"/>
  <c r="M423" i="2"/>
  <c r="M413" i="2"/>
  <c r="M428" i="2"/>
  <c r="M414" i="2"/>
  <c r="M432" i="2"/>
  <c r="M415" i="2"/>
  <c r="M418" i="2"/>
  <c r="Z438" i="3"/>
  <c r="Z441" i="3" s="1"/>
  <c r="U432" i="2"/>
  <c r="U428" i="2"/>
  <c r="U423" i="2"/>
  <c r="U418" i="2"/>
  <c r="U433" i="2"/>
  <c r="U429" i="2"/>
  <c r="U424" i="2"/>
  <c r="U419" i="2"/>
  <c r="U415" i="2"/>
  <c r="U434" i="2"/>
  <c r="U430" i="2"/>
  <c r="U425" i="2"/>
  <c r="U420" i="2"/>
  <c r="U416" i="2"/>
  <c r="U427" i="2"/>
  <c r="U431" i="2"/>
  <c r="U413" i="2"/>
  <c r="U422" i="2"/>
  <c r="U417" i="2"/>
  <c r="U414" i="2"/>
  <c r="AF423" i="3"/>
  <c r="AE423" i="3"/>
  <c r="AC423" i="3"/>
  <c r="AC428" i="3"/>
  <c r="AE428" i="3"/>
  <c r="AF428" i="3"/>
  <c r="I438" i="3"/>
  <c r="I441" i="3" s="1"/>
  <c r="G438" i="3"/>
  <c r="G441" i="3" s="1"/>
  <c r="I434" i="2"/>
  <c r="I430" i="2"/>
  <c r="I425" i="2"/>
  <c r="I420" i="2"/>
  <c r="I416" i="2"/>
  <c r="I431" i="2"/>
  <c r="I427" i="2"/>
  <c r="I422" i="2"/>
  <c r="I426" i="2" s="1"/>
  <c r="I417" i="2"/>
  <c r="I432" i="2"/>
  <c r="I428" i="2"/>
  <c r="I423" i="2"/>
  <c r="I418" i="2"/>
  <c r="I424" i="2"/>
  <c r="I414" i="2"/>
  <c r="I429" i="2"/>
  <c r="I415" i="2"/>
  <c r="I419" i="2"/>
  <c r="I433" i="2"/>
  <c r="I413" i="2"/>
  <c r="C438" i="3"/>
  <c r="C441" i="3" s="1"/>
  <c r="H433" i="2"/>
  <c r="H429" i="2"/>
  <c r="H424" i="2"/>
  <c r="H419" i="2"/>
  <c r="H434" i="2"/>
  <c r="H430" i="2"/>
  <c r="H425" i="2"/>
  <c r="H420" i="2"/>
  <c r="H416" i="2"/>
  <c r="E438" i="3"/>
  <c r="E441" i="3" s="1"/>
  <c r="H431" i="2"/>
  <c r="H427" i="2"/>
  <c r="H422" i="2"/>
  <c r="H417" i="2"/>
  <c r="H418" i="2"/>
  <c r="H413" i="2"/>
  <c r="W436" i="1"/>
  <c r="H432" i="2"/>
  <c r="H423" i="2"/>
  <c r="H414" i="2"/>
  <c r="H428" i="2"/>
  <c r="H415" i="2"/>
  <c r="V438" i="3"/>
  <c r="V441" i="3" s="1"/>
  <c r="T431" i="2"/>
  <c r="T427" i="2"/>
  <c r="T422" i="2"/>
  <c r="T417" i="2"/>
  <c r="T432" i="2"/>
  <c r="T428" i="2"/>
  <c r="T423" i="2"/>
  <c r="T418" i="2"/>
  <c r="T433" i="2"/>
  <c r="T429" i="2"/>
  <c r="T424" i="2"/>
  <c r="T419" i="2"/>
  <c r="T420" i="2"/>
  <c r="T415" i="2"/>
  <c r="T434" i="2"/>
  <c r="T425" i="2"/>
  <c r="T416" i="2"/>
  <c r="T414" i="2"/>
  <c r="T430" i="2"/>
  <c r="T413" i="2"/>
  <c r="Q438" i="3"/>
  <c r="Q441" i="3" s="1"/>
  <c r="P432" i="2"/>
  <c r="P428" i="2"/>
  <c r="P423" i="2"/>
  <c r="P418" i="2"/>
  <c r="P433" i="2"/>
  <c r="P429" i="2"/>
  <c r="P424" i="2"/>
  <c r="P419" i="2"/>
  <c r="P434" i="2"/>
  <c r="P430" i="2"/>
  <c r="P425" i="2"/>
  <c r="P420" i="2"/>
  <c r="P416" i="2"/>
  <c r="P422" i="2"/>
  <c r="P417" i="2"/>
  <c r="P415" i="2"/>
  <c r="P427" i="2"/>
  <c r="P413" i="2"/>
  <c r="P431" i="2"/>
  <c r="P414" i="2"/>
  <c r="F432" i="2"/>
  <c r="F428" i="2"/>
  <c r="F423" i="2"/>
  <c r="F418" i="2"/>
  <c r="F433" i="2"/>
  <c r="F429" i="2"/>
  <c r="F424" i="2"/>
  <c r="F419" i="2"/>
  <c r="F434" i="2"/>
  <c r="F430" i="2"/>
  <c r="F425" i="2"/>
  <c r="F420" i="2"/>
  <c r="F416" i="2"/>
  <c r="F431" i="2"/>
  <c r="F427" i="2"/>
  <c r="F435" i="2" s="1"/>
  <c r="F417" i="2"/>
  <c r="F413" i="2"/>
  <c r="F422" i="2"/>
  <c r="F414" i="2"/>
  <c r="F415" i="2"/>
  <c r="AB438" i="3"/>
  <c r="AB441" i="3" s="1"/>
  <c r="AA438" i="3"/>
  <c r="AA441" i="3" s="1"/>
  <c r="Y438" i="3"/>
  <c r="Y441" i="3" s="1"/>
  <c r="S434" i="2"/>
  <c r="S430" i="2"/>
  <c r="S425" i="2"/>
  <c r="S420" i="2"/>
  <c r="S416" i="2"/>
  <c r="S431" i="2"/>
  <c r="S427" i="2"/>
  <c r="S422" i="2"/>
  <c r="S417" i="2"/>
  <c r="S432" i="2"/>
  <c r="S428" i="2"/>
  <c r="S423" i="2"/>
  <c r="S418" i="2"/>
  <c r="S433" i="2"/>
  <c r="S414" i="2"/>
  <c r="S429" i="2"/>
  <c r="S419" i="2"/>
  <c r="S415" i="2"/>
  <c r="S413" i="2"/>
  <c r="S424" i="2"/>
  <c r="J431" i="2"/>
  <c r="J427" i="2"/>
  <c r="J422" i="2"/>
  <c r="J417" i="2"/>
  <c r="D438" i="3"/>
  <c r="D441" i="3" s="1"/>
  <c r="J432" i="2"/>
  <c r="J428" i="2"/>
  <c r="J423" i="2"/>
  <c r="J418" i="2"/>
  <c r="J433" i="2"/>
  <c r="J429" i="2"/>
  <c r="J424" i="2"/>
  <c r="J419" i="2"/>
  <c r="J430" i="2"/>
  <c r="J415" i="2"/>
  <c r="J434" i="2"/>
  <c r="J416" i="2"/>
  <c r="J425" i="2"/>
  <c r="J414" i="2"/>
  <c r="J420" i="2"/>
  <c r="J413" i="2"/>
  <c r="AF437" i="3"/>
  <c r="AE437" i="3"/>
  <c r="AC437" i="3"/>
  <c r="AJ437" i="3"/>
  <c r="AI437" i="3"/>
  <c r="AG437" i="3"/>
  <c r="E431" i="2"/>
  <c r="E427" i="2"/>
  <c r="E422" i="2"/>
  <c r="E417" i="2"/>
  <c r="E432" i="2"/>
  <c r="E428" i="2"/>
  <c r="E423" i="2"/>
  <c r="E418" i="2"/>
  <c r="E433" i="2"/>
  <c r="E429" i="2"/>
  <c r="E424" i="2"/>
  <c r="E419" i="2"/>
  <c r="E425" i="2"/>
  <c r="E415" i="2"/>
  <c r="E420" i="2"/>
  <c r="E414" i="2"/>
  <c r="E430" i="2"/>
  <c r="E434" i="2"/>
  <c r="E416" i="2"/>
  <c r="E413" i="2"/>
  <c r="C434" i="2"/>
  <c r="C430" i="2"/>
  <c r="C425" i="2"/>
  <c r="C420" i="2"/>
  <c r="C416" i="2"/>
  <c r="C431" i="2"/>
  <c r="C427" i="2"/>
  <c r="C422" i="2"/>
  <c r="C417" i="2"/>
  <c r="C432" i="2"/>
  <c r="C428" i="2"/>
  <c r="C423" i="2"/>
  <c r="C418" i="2"/>
  <c r="C419" i="2"/>
  <c r="C414" i="2"/>
  <c r="C413" i="2"/>
  <c r="C424" i="2"/>
  <c r="C415" i="2"/>
  <c r="C429" i="2"/>
  <c r="C433" i="2"/>
  <c r="M438" i="3"/>
  <c r="M441" i="3" s="1"/>
  <c r="O431" i="2"/>
  <c r="O427" i="2"/>
  <c r="O422" i="2"/>
  <c r="O417" i="2"/>
  <c r="O432" i="2"/>
  <c r="O428" i="2"/>
  <c r="O423" i="2"/>
  <c r="O418" i="2"/>
  <c r="O433" i="2"/>
  <c r="O429" i="2"/>
  <c r="O424" i="2"/>
  <c r="O419" i="2"/>
  <c r="O434" i="2"/>
  <c r="O416" i="2"/>
  <c r="O415" i="2"/>
  <c r="O420" i="2"/>
  <c r="O425" i="2"/>
  <c r="O413" i="2"/>
  <c r="O430" i="2"/>
  <c r="O414" i="2"/>
  <c r="H438" i="3"/>
  <c r="H441" i="3" s="1"/>
  <c r="K432" i="2"/>
  <c r="K428" i="2"/>
  <c r="K423" i="2"/>
  <c r="K418" i="2"/>
  <c r="K433" i="2"/>
  <c r="K429" i="2"/>
  <c r="K424" i="2"/>
  <c r="K419" i="2"/>
  <c r="K434" i="2"/>
  <c r="K430" i="2"/>
  <c r="K425" i="2"/>
  <c r="K420" i="2"/>
  <c r="K416" i="2"/>
  <c r="K417" i="2"/>
  <c r="K422" i="2"/>
  <c r="K426" i="2" s="1"/>
  <c r="K413" i="2"/>
  <c r="K431" i="2"/>
  <c r="K415" i="2"/>
  <c r="K427" i="2"/>
  <c r="K435" i="2" s="1"/>
  <c r="K414" i="2"/>
  <c r="AJ428" i="3"/>
  <c r="AI428" i="3"/>
  <c r="AG428" i="3"/>
  <c r="O438" i="3"/>
  <c r="O441" i="3" s="1"/>
  <c r="J438" i="3"/>
  <c r="J441" i="3" s="1"/>
  <c r="F438" i="3"/>
  <c r="F441" i="3" s="1"/>
  <c r="D434" i="2"/>
  <c r="D433" i="2"/>
  <c r="D432" i="2"/>
  <c r="D431" i="2"/>
  <c r="D430" i="2"/>
  <c r="D429" i="2"/>
  <c r="D428" i="2"/>
  <c r="D427" i="2"/>
  <c r="D425" i="2"/>
  <c r="D424" i="2"/>
  <c r="D423" i="2"/>
  <c r="D422" i="2"/>
  <c r="D420" i="2"/>
  <c r="D419" i="2"/>
  <c r="D418" i="2"/>
  <c r="D417" i="2"/>
  <c r="D416" i="2"/>
  <c r="D415" i="2"/>
  <c r="D414" i="2"/>
  <c r="D413" i="2"/>
  <c r="P15" i="2"/>
  <c r="P30" i="2" s="1"/>
  <c r="U20" i="2"/>
  <c r="U30" i="2" s="1"/>
  <c r="I20" i="2"/>
  <c r="Y436" i="1"/>
  <c r="Z436" i="1"/>
  <c r="I15" i="2"/>
  <c r="S15" i="2"/>
  <c r="S30" i="2" s="1"/>
  <c r="X15" i="2"/>
  <c r="X30" i="2" s="1"/>
  <c r="X436" i="1"/>
  <c r="O363" i="2"/>
  <c r="O378" i="2" s="1"/>
  <c r="C15" i="2"/>
  <c r="E15" i="2"/>
  <c r="C20" i="2"/>
  <c r="E20" i="2"/>
  <c r="C29" i="2"/>
  <c r="E29" i="2"/>
  <c r="F15" i="2"/>
  <c r="D15" i="2"/>
  <c r="F20" i="2"/>
  <c r="D20" i="2"/>
  <c r="F29" i="2"/>
  <c r="D29" i="2"/>
  <c r="Z357" i="1"/>
  <c r="Z357" i="2" s="1"/>
  <c r="Y357" i="1"/>
  <c r="Y357" i="2" s="1"/>
  <c r="X357" i="1"/>
  <c r="X357" i="2" s="1"/>
  <c r="W357" i="1"/>
  <c r="W357" i="2" s="1"/>
  <c r="Z356" i="1"/>
  <c r="Z356" i="2" s="1"/>
  <c r="Y356" i="1"/>
  <c r="Y356" i="2" s="1"/>
  <c r="X356" i="1"/>
  <c r="X356" i="2" s="1"/>
  <c r="W356" i="1"/>
  <c r="W356" i="2" s="1"/>
  <c r="Z355" i="1"/>
  <c r="Z355" i="2" s="1"/>
  <c r="Z363" i="2" s="1"/>
  <c r="Z378" i="2" s="1"/>
  <c r="Y355" i="1"/>
  <c r="Y355" i="2" s="1"/>
  <c r="Y363" i="2" s="1"/>
  <c r="Y378" i="2" s="1"/>
  <c r="X355" i="1"/>
  <c r="X355" i="2" s="1"/>
  <c r="W355" i="1"/>
  <c r="W355" i="2" s="1"/>
  <c r="T421" i="2" l="1"/>
  <c r="I421" i="2"/>
  <c r="N435" i="2"/>
  <c r="S426" i="2"/>
  <c r="D421" i="2"/>
  <c r="D426" i="2"/>
  <c r="D435" i="2"/>
  <c r="O426" i="2"/>
  <c r="C421" i="2"/>
  <c r="C426" i="2"/>
  <c r="E421" i="2"/>
  <c r="J426" i="2"/>
  <c r="S421" i="2"/>
  <c r="S435" i="2"/>
  <c r="F426" i="2"/>
  <c r="P421" i="2"/>
  <c r="P426" i="2"/>
  <c r="T426" i="2"/>
  <c r="I435" i="2"/>
  <c r="I436" i="2" s="1"/>
  <c r="U435" i="2"/>
  <c r="M426" i="2"/>
  <c r="R426" i="2"/>
  <c r="O421" i="2"/>
  <c r="O435" i="2"/>
  <c r="C435" i="2"/>
  <c r="E426" i="2"/>
  <c r="J435" i="2"/>
  <c r="F421" i="2"/>
  <c r="F436" i="2" s="1"/>
  <c r="P435" i="2"/>
  <c r="T435" i="2"/>
  <c r="AF438" i="3"/>
  <c r="AF441" i="3" s="1"/>
  <c r="AE438" i="3"/>
  <c r="AE441" i="3" s="1"/>
  <c r="AC438" i="3"/>
  <c r="AC441" i="3" s="1"/>
  <c r="W416" i="2"/>
  <c r="W428" i="2"/>
  <c r="W423" i="2"/>
  <c r="W415" i="2"/>
  <c r="W414" i="2"/>
  <c r="W432" i="2"/>
  <c r="W424" i="2"/>
  <c r="W425" i="2"/>
  <c r="W418" i="2"/>
  <c r="W433" i="2"/>
  <c r="W434" i="2"/>
  <c r="W417" i="2"/>
  <c r="W427" i="2"/>
  <c r="W419" i="2"/>
  <c r="W420" i="2"/>
  <c r="W422" i="2"/>
  <c r="W429" i="2"/>
  <c r="W430" i="2"/>
  <c r="W431" i="2"/>
  <c r="W413" i="2"/>
  <c r="H426" i="2"/>
  <c r="U426" i="2"/>
  <c r="M421" i="2"/>
  <c r="M436" i="2" s="1"/>
  <c r="M435" i="2"/>
  <c r="R421" i="2"/>
  <c r="R436" i="2" s="1"/>
  <c r="R435" i="2"/>
  <c r="AD438" i="3"/>
  <c r="AD441" i="3" s="1"/>
  <c r="Y414" i="2"/>
  <c r="Y416" i="2"/>
  <c r="Y420" i="2"/>
  <c r="Y417" i="2"/>
  <c r="Y419" i="2"/>
  <c r="Y429" i="2"/>
  <c r="Y430" i="2"/>
  <c r="Y428" i="2"/>
  <c r="Y431" i="2"/>
  <c r="Y433" i="2"/>
  <c r="Y422" i="2"/>
  <c r="Y424" i="2"/>
  <c r="Y425" i="2"/>
  <c r="Y427" i="2"/>
  <c r="Y432" i="2"/>
  <c r="Y413" i="2"/>
  <c r="Y434" i="2"/>
  <c r="Y415" i="2"/>
  <c r="Y418" i="2"/>
  <c r="Y423" i="2"/>
  <c r="AJ438" i="3"/>
  <c r="AJ441" i="3" s="1"/>
  <c r="AI438" i="3"/>
  <c r="AI441" i="3" s="1"/>
  <c r="AG438" i="3"/>
  <c r="AG441" i="3" s="1"/>
  <c r="X416" i="2"/>
  <c r="X415" i="2"/>
  <c r="X413" i="2"/>
  <c r="X422" i="2"/>
  <c r="X423" i="2"/>
  <c r="X419" i="2"/>
  <c r="X430" i="2"/>
  <c r="X417" i="2"/>
  <c r="X418" i="2"/>
  <c r="X425" i="2"/>
  <c r="X432" i="2"/>
  <c r="X429" i="2"/>
  <c r="X433" i="2"/>
  <c r="X427" i="2"/>
  <c r="X414" i="2"/>
  <c r="X420" i="2"/>
  <c r="X424" i="2"/>
  <c r="X428" i="2"/>
  <c r="X431" i="2"/>
  <c r="X434" i="2"/>
  <c r="AH438" i="3"/>
  <c r="AH441" i="3" s="1"/>
  <c r="Z416" i="2"/>
  <c r="Z427" i="2"/>
  <c r="Z422" i="2"/>
  <c r="Z418" i="2"/>
  <c r="Z419" i="2"/>
  <c r="Z428" i="2"/>
  <c r="Z430" i="2"/>
  <c r="Z433" i="2"/>
  <c r="Z417" i="2"/>
  <c r="Z420" i="2"/>
  <c r="Z414" i="2"/>
  <c r="Z415" i="2"/>
  <c r="Z424" i="2"/>
  <c r="Z425" i="2"/>
  <c r="Z429" i="2"/>
  <c r="Z432" i="2"/>
  <c r="Z434" i="2"/>
  <c r="Z413" i="2"/>
  <c r="Z423" i="2"/>
  <c r="Z431" i="2"/>
  <c r="K421" i="2"/>
  <c r="K436" i="2" s="1"/>
  <c r="E435" i="2"/>
  <c r="J421" i="2"/>
  <c r="H421" i="2"/>
  <c r="H435" i="2"/>
  <c r="U421" i="2"/>
  <c r="N421" i="2"/>
  <c r="N426" i="2"/>
  <c r="X363" i="2"/>
  <c r="X378" i="2" s="1"/>
  <c r="I30" i="2"/>
  <c r="W363" i="2"/>
  <c r="W378" i="2" s="1"/>
  <c r="D30" i="2"/>
  <c r="E30" i="2"/>
  <c r="F30" i="2"/>
  <c r="C30" i="2"/>
  <c r="J436" i="2" l="1"/>
  <c r="Y435" i="2"/>
  <c r="W435" i="2"/>
  <c r="T436" i="2"/>
  <c r="N436" i="2"/>
  <c r="U436" i="2"/>
  <c r="W426" i="2"/>
  <c r="H436" i="2"/>
  <c r="W421" i="2"/>
  <c r="W436" i="2" s="1"/>
  <c r="S436" i="2"/>
  <c r="C436" i="2"/>
  <c r="D436" i="2"/>
  <c r="Z426" i="2"/>
  <c r="X426" i="2"/>
  <c r="Y421" i="2"/>
  <c r="P436" i="2"/>
  <c r="X435" i="2"/>
  <c r="Z421" i="2"/>
  <c r="Z435" i="2"/>
  <c r="X421" i="2"/>
  <c r="Y426" i="2"/>
  <c r="O436" i="2"/>
  <c r="E436" i="2"/>
  <c r="Y436" i="2" l="1"/>
  <c r="Z436" i="2"/>
  <c r="X436" i="2"/>
</calcChain>
</file>

<file path=xl/sharedStrings.xml><?xml version="1.0" encoding="utf-8"?>
<sst xmlns="http://schemas.openxmlformats.org/spreadsheetml/2006/main" count="3863" uniqueCount="149">
  <si>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</si>
  <si>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</si>
  <si>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</si>
  <si>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</si>
  <si>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</si>
  <si>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</si>
  <si>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</si>
  <si>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</si>
  <si>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</si>
  <si>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</si>
  <si>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</si>
  <si>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</si>
  <si>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</si>
  <si>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</si>
  <si>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</si>
  <si>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</si>
  <si>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</si>
  <si>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</si>
  <si>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</si>
  <si>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</si>
  <si>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</si>
  <si>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</si>
  <si>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</si>
  <si>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Incidenti</t>
  </si>
  <si>
    <t>Morti</t>
  </si>
  <si>
    <t>Incidenti mortali</t>
  </si>
  <si>
    <t>Feriti</t>
  </si>
  <si>
    <t>Regione</t>
  </si>
  <si>
    <t>a)  Valori assoluti</t>
  </si>
  <si>
    <t>Totale</t>
  </si>
  <si>
    <t>Conducenti</t>
  </si>
  <si>
    <t>morti</t>
  </si>
  <si>
    <t>feriti</t>
  </si>
  <si>
    <t>uomini</t>
  </si>
  <si>
    <t>donne</t>
  </si>
  <si>
    <t>Passeggeri</t>
  </si>
  <si>
    <t>Pedoni</t>
  </si>
  <si>
    <t>Totali</t>
  </si>
  <si>
    <t>Totale 2001</t>
  </si>
  <si>
    <t>Anno 2001</t>
  </si>
  <si>
    <t>c)  Indicatori</t>
  </si>
  <si>
    <t>mortalità</t>
  </si>
  <si>
    <t>lesività</t>
  </si>
  <si>
    <t>gravità</t>
  </si>
  <si>
    <t>specifico mortalità</t>
  </si>
  <si>
    <t>Anno 2002</t>
  </si>
  <si>
    <t>Totale 2002</t>
  </si>
  <si>
    <t>Totale 2003</t>
  </si>
  <si>
    <t>Anno 2003</t>
  </si>
  <si>
    <t xml:space="preserve"> Anno 2004</t>
  </si>
  <si>
    <t>Totale 2004</t>
  </si>
  <si>
    <t>Anno 2005</t>
  </si>
  <si>
    <t>Totale 2005</t>
  </si>
  <si>
    <t>Anno 2006</t>
  </si>
  <si>
    <t>Totale 2006</t>
  </si>
  <si>
    <t>Anno 2007</t>
  </si>
  <si>
    <t>Totale 2007</t>
  </si>
  <si>
    <t>Anno 2008</t>
  </si>
  <si>
    <t>Totale 2008</t>
  </si>
  <si>
    <t>Anno 2009</t>
  </si>
  <si>
    <t>Totale 2009</t>
  </si>
  <si>
    <t>Anno 2010</t>
  </si>
  <si>
    <t>Totale 2010</t>
  </si>
  <si>
    <t>Anno 2011</t>
  </si>
  <si>
    <t>Totale 2011</t>
  </si>
  <si>
    <t>Anno 2012</t>
  </si>
  <si>
    <t>Totale 2012</t>
  </si>
  <si>
    <t>Anno 2004</t>
  </si>
  <si>
    <t>Anno 2013</t>
  </si>
  <si>
    <t>Totale 2013</t>
  </si>
  <si>
    <t>Totale 2014</t>
  </si>
  <si>
    <t>Anno 2014</t>
  </si>
  <si>
    <t>b)  Composizione percentuale</t>
  </si>
  <si>
    <t>Totale 2015</t>
  </si>
  <si>
    <t>Anno 2015</t>
  </si>
  <si>
    <t>Da rivedere</t>
  </si>
  <si>
    <t>Tab. RF.IS.App.3 - Incidenti, morti, feriti, indici di mortalità, lesività, gravità, specifico di mortalità e specifico di incidentalità  per Regione, sesso e tipo di persona coinvolta  - Anni 2001-2015 (*)</t>
  </si>
  <si>
    <t>Tab. RF.IS.App.3 - Incidenti, morti, feriti, indici di mortalità, lesività, gravità, specifico di mortalità e specifico di incidentalità  per Regione, sesso e tipo di persona coinvolta - Anni 2001-2015 (*)</t>
  </si>
  <si>
    <t>(*) I massimi (in rosso) ed i minimi (in verde) sono individuati rispetto ai totali colonna.</t>
  </si>
  <si>
    <r>
      <rPr>
        <sz val="9"/>
        <color indexed="8"/>
        <rFont val="Times New Roman"/>
        <family val="1"/>
      </rPr>
      <t>Fonte: elaborazione Ministero delle Infrastrutture e dei Trasporti su dati ISTAT.</t>
    </r>
  </si>
  <si>
    <r>
      <rPr>
        <i/>
        <sz val="9"/>
        <color theme="1"/>
        <rFont val="Times New Roman"/>
        <family val="1"/>
      </rPr>
      <t>Fonte</t>
    </r>
    <r>
      <rPr>
        <sz val="9"/>
        <color theme="1"/>
        <rFont val="Times New Roman"/>
        <family val="1"/>
      </rPr>
      <t>: elaborazione Ministero delle Infrastrutture e dei Trasporti su dati ISTAT</t>
    </r>
  </si>
  <si>
    <t>(*) I massimi (in rosso) ed i minimi (in verde), limitati alle Ripartizioni Geografiche, sono individuati rispetto alle colonne.</t>
  </si>
  <si>
    <t>Conteggio</t>
  </si>
  <si>
    <t>Esito conducente veicolo A</t>
  </si>
  <si>
    <t>Incolume</t>
  </si>
  <si>
    <t>Sesso conducente veicolo A</t>
  </si>
  <si>
    <t>Maschio</t>
  </si>
  <si>
    <t>Femmina</t>
  </si>
  <si>
    <t>Ferito</t>
  </si>
  <si>
    <t xml:space="preserve">Morto nelle 24 ore </t>
  </si>
  <si>
    <t>Morto entro il trentesimo giorno</t>
  </si>
  <si>
    <t>Tavola di contingenza Regione * Sesso conducente veicolo A * Esito conducente veicolo A</t>
  </si>
  <si>
    <t>Tavola di contingenza Regione * Sesso conducente veicolo B * Esito conducente veicolo B</t>
  </si>
  <si>
    <t>Esito conducente veicolo B</t>
  </si>
  <si>
    <t>Sesso conducente veicolo B</t>
  </si>
  <si>
    <t>Tavola di contingenza Regione * Sesso conducente veicolo C * Esito conducente veicolo C</t>
  </si>
  <si>
    <t>Esito conducente veicolo C</t>
  </si>
  <si>
    <t>Sesso conducente veicolo C</t>
  </si>
  <si>
    <t>Tavola di contingenza Regione * Numero di morti di sesso maschile su eventuali altri veicoli</t>
  </si>
  <si>
    <t xml:space="preserve"> </t>
  </si>
  <si>
    <t>Numero di morti di sesso maschile su eventuali altri veicoli</t>
  </si>
  <si>
    <t>1</t>
  </si>
  <si>
    <t>2</t>
  </si>
  <si>
    <t>Tavola di contingenza Regione * Numero di morti di sesso femminile su eventuali altri veicoli</t>
  </si>
  <si>
    <t>Numero di morti di sesso femminile su eventuali altri veicoli</t>
  </si>
  <si>
    <t>Tavola di contingenza Regione * Veicolo A: Esito del passeggero infortunato sul sedile anteriore  * Veicolo A: Sesso del passeggero infortunato sul sedile anteriore</t>
  </si>
  <si>
    <t>Veicolo A: Sesso del passeggero infortunato sul sedile anteriore</t>
  </si>
  <si>
    <t xml:space="preserve">Veicolo A: Esito del passeggero infortunato sul sedile anteriore </t>
  </si>
  <si>
    <t>Morto</t>
  </si>
  <si>
    <t>Tavola di contingenza Regione * Veicolo A: Esito del passeggero infortunato sul sedile posteriore * Veicolo A: Sesso del passeggero infortunato sul sedile posteriore</t>
  </si>
  <si>
    <t>Veicolo A: Sesso del passeggero infortunato sul sedile posteriore</t>
  </si>
  <si>
    <t>Veicolo A: Esito del passeggero infortunato sul sedile posteriore</t>
  </si>
  <si>
    <t>Passeggeri veicolo A 2016</t>
  </si>
  <si>
    <t>Passeggeri veicolo B 2016</t>
  </si>
  <si>
    <t>Tavola di contingenza Regione * Veicolo B: Esito del passeggero infortunato sul sedile anteriore * Veicolo B: Sesso del passeggero infortunato sul sedile anteriore</t>
  </si>
  <si>
    <t>Veicolo B: Sesso del passeggero infortunato sul sedile anteriore</t>
  </si>
  <si>
    <t>Veicolo B: Esito del passeggero infortunato sul sedile anteriore</t>
  </si>
  <si>
    <t>Tavola di contingenza Regione * Veicolo B: Esito del passeggero infortunato sul sedile posteriore * Veicolo B: Sesso del passeggero infortunato sul sedile posteriore</t>
  </si>
  <si>
    <t>Veicolo B: Sesso del passeggero infortunato sul sedile posteriore</t>
  </si>
  <si>
    <t>Veicolo B: Esito del passeggero infortunato sul sedile posteriore</t>
  </si>
  <si>
    <t>Passeggeri veicolo C 2016</t>
  </si>
  <si>
    <t>Tavola di contingenza Regione * Veicolo C: Esito del passeggero infortunato sul sedile anteriore * Veicolo C: Sesso del passeggero infortunato sul sedile anteriore</t>
  </si>
  <si>
    <t>Veicolo C: Sesso del passeggero infortunato sul sedile anteriore</t>
  </si>
  <si>
    <t>Veicolo C: Esito del passeggero infortunato sul sedile anteriore</t>
  </si>
  <si>
    <t>Tavola di contingenza Regione * Veicolo C: Esito del passeggero infortunato sul sedile posteriore * Veicolo C: Sesso del passeggero infortunato sul sedile posteriore</t>
  </si>
  <si>
    <t>Veicolo C: Sesso del passeggero infortunato sul sedile posteriore</t>
  </si>
  <si>
    <t>Veicolo C: Esito del passeggero infortunato sul sedile posteriore</t>
  </si>
  <si>
    <t>Tavola di contingenza Regione *  Altri passeggeri infortunati sul veicolo A: maschi morti</t>
  </si>
  <si>
    <t xml:space="preserve"> Altri passeggeri infortunati sul veicolo A: maschi morti</t>
  </si>
  <si>
    <t>0</t>
  </si>
  <si>
    <t>Totale 2016</t>
  </si>
  <si>
    <t>Anno 2016</t>
  </si>
  <si>
    <t>Tavola di contingenza Regione *  Altri passeggeri infortunati sul veicolo B: maschi morti</t>
  </si>
  <si>
    <t xml:space="preserve"> Altri passeggeri infortunati sul veicolo B: maschi morti</t>
  </si>
  <si>
    <t>Tavola di contingenza Regione *  Altri passeggeri infortunati sul veicolo B: femmine morte</t>
  </si>
  <si>
    <t xml:space="preserve"> Altri passeggeri infortunati sul veicolo B: femmine morte</t>
  </si>
  <si>
    <t>Tavola di contingenza Regione *  Altri passeggeri infortunati sul veicolo A: femmine morte</t>
  </si>
  <si>
    <t xml:space="preserve"> Altri passeggeri infortunati sul veicolo A: femmine morte</t>
  </si>
  <si>
    <t>9 conduc</t>
  </si>
  <si>
    <t>Frequenza</t>
  </si>
  <si>
    <t>Percentuale</t>
  </si>
  <si>
    <t>Percentuale valida</t>
  </si>
  <si>
    <t>Percentuale cumulata</t>
  </si>
  <si>
    <t>Validi</t>
  </si>
  <si>
    <t>Maschi</t>
  </si>
  <si>
    <t>Femmine</t>
  </si>
  <si>
    <t>pax</t>
  </si>
  <si>
    <t>cond</t>
  </si>
  <si>
    <t>2conduc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</si>
</sst>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##0"/>
    <numFmt numFmtId="166" formatCode="####.0"/>
  </numFmts>
  <fonts count="46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indexed="8"/>
      <name val="Times New Roman"/>
      <family val="1"/>
    </font>
    <font>
      <b/>
      <sz val="6"/>
      <color theme="1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70C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color rgb="FF00B050"/>
      <name val="Times New Roman"/>
      <family val="1"/>
    </font>
    <font>
      <b/>
      <sz val="9"/>
      <name val="Times New Roman"/>
      <family val="1"/>
    </font>
    <font>
      <sz val="11"/>
      <color indexed="8"/>
      <name val="Times New Roman"/>
      <family val="1"/>
    </font>
    <font>
      <b/>
      <sz val="12"/>
      <color theme="1"/>
      <name val="Times New Roman"/>
      <family val="1"/>
    </font>
    <font>
      <sz val="9"/>
      <color indexed="8"/>
      <name val="Times New Roman"/>
      <family val="1"/>
    </font>
    <font>
      <sz val="9"/>
      <color theme="1"/>
      <name val="Times"/>
      <family val="1"/>
    </font>
    <font>
      <b/>
      <sz val="9"/>
      <color indexed="8"/>
      <name val="Times New Roman"/>
      <family val="1"/>
    </font>
    <font>
      <sz val="8"/>
      <color rgb="FF002060"/>
      <name val="Times New Roman"/>
      <family val="1"/>
    </font>
    <font>
      <b/>
      <sz val="8"/>
      <color rgb="FF002060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00B050"/>
      <name val="Times New Roman"/>
      <family val="1"/>
    </font>
    <font>
      <i/>
      <sz val="12"/>
      <color theme="1"/>
      <name val="Times New Roman"/>
      <family val="1"/>
    </font>
    <font>
      <b/>
      <sz val="12"/>
      <name val="Times New Roman"/>
      <family val="1"/>
    </font>
    <font>
      <i/>
      <sz val="9"/>
      <color theme="1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8"/>
      <color rgb="FFFF0000"/>
      <name val="Times New Roman"/>
      <family val="1"/>
    </font>
    <font>
      <sz val="10"/>
      <name val="Arial"/>
    </font>
    <font>
      <sz val="7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0" fontId="7" fillId="0" borderId="0"/>
    <xf numFmtId="0" fontId="8" fillId="0" borderId="0"/>
    <xf numFmtId="9" fontId="33" fillId="0" borderId="0" applyFont="0" applyFill="0" applyBorder="0" applyAlignment="0" applyProtection="0"/>
    <xf numFmtId="0" fontId="40" fillId="0" borderId="0"/>
    <xf numFmtId="0" fontId="40" fillId="0" borderId="0"/>
    <xf numFmtId="0" fontId="40" fillId="0" borderId="0"/>
    <xf numFmtId="0" fontId="44" fillId="0" borderId="0"/>
  </cellStyleXfs>
  <cellXfs count="4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/>
    <xf numFmtId="0" fontId="10" fillId="0" borderId="0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3" fontId="11" fillId="0" borderId="0" xfId="0" applyNumberFormat="1" applyFont="1" applyBorder="1" applyAlignment="1">
      <alignment vertical="center"/>
    </xf>
    <xf numFmtId="3" fontId="12" fillId="0" borderId="0" xfId="2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/>
    </xf>
    <xf numFmtId="0" fontId="14" fillId="0" borderId="0" xfId="0" applyFont="1"/>
    <xf numFmtId="3" fontId="12" fillId="0" borderId="0" xfId="1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3" fontId="18" fillId="0" borderId="4" xfId="1" applyNumberFormat="1" applyFont="1" applyFill="1" applyBorder="1" applyAlignment="1">
      <alignment horizontal="right" vertical="center" wrapText="1"/>
    </xf>
    <xf numFmtId="3" fontId="10" fillId="0" borderId="0" xfId="0" applyNumberFormat="1" applyFont="1" applyBorder="1" applyAlignment="1">
      <alignment vertical="center"/>
    </xf>
    <xf numFmtId="3" fontId="18" fillId="0" borderId="4" xfId="2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3" fontId="18" fillId="0" borderId="5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3" fontId="11" fillId="0" borderId="0" xfId="0" applyNumberFormat="1" applyFont="1" applyBorder="1" applyAlignment="1">
      <alignment vertical="center" wrapText="1"/>
    </xf>
    <xf numFmtId="3" fontId="10" fillId="0" borderId="0" xfId="0" applyNumberFormat="1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" fontId="9" fillId="0" borderId="3" xfId="2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right" vertical="center" wrapText="1"/>
    </xf>
    <xf numFmtId="4" fontId="12" fillId="0" borderId="0" xfId="2" applyNumberFormat="1" applyFont="1" applyFill="1" applyBorder="1" applyAlignment="1">
      <alignment horizontal="right" vertical="center" wrapText="1"/>
    </xf>
    <xf numFmtId="4" fontId="18" fillId="0" borderId="4" xfId="1" applyNumberFormat="1" applyFont="1" applyFill="1" applyBorder="1" applyAlignment="1">
      <alignment horizontal="right" vertical="center" wrapText="1"/>
    </xf>
    <xf numFmtId="4" fontId="18" fillId="0" borderId="4" xfId="2" applyNumberFormat="1" applyFont="1" applyFill="1" applyBorder="1" applyAlignment="1">
      <alignment horizontal="right" vertical="center" wrapText="1"/>
    </xf>
    <xf numFmtId="0" fontId="14" fillId="0" borderId="4" xfId="0" applyFont="1" applyBorder="1"/>
    <xf numFmtId="0" fontId="5" fillId="0" borderId="0" xfId="0" applyFont="1"/>
    <xf numFmtId="0" fontId="19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4" fontId="18" fillId="0" borderId="5" xfId="2" applyNumberFormat="1" applyFont="1" applyFill="1" applyBorder="1" applyAlignment="1">
      <alignment horizontal="right" vertical="center" wrapText="1"/>
    </xf>
    <xf numFmtId="3" fontId="20" fillId="0" borderId="4" xfId="1" applyNumberFormat="1" applyFont="1" applyFill="1" applyBorder="1" applyAlignment="1">
      <alignment horizontal="right" vertical="center" wrapText="1"/>
    </xf>
    <xf numFmtId="3" fontId="20" fillId="0" borderId="4" xfId="2" applyNumberFormat="1" applyFont="1" applyFill="1" applyBorder="1" applyAlignment="1">
      <alignment horizontal="right" vertical="center" wrapText="1"/>
    </xf>
    <xf numFmtId="3" fontId="20" fillId="0" borderId="0" xfId="0" applyNumberFormat="1" applyFont="1" applyBorder="1" applyAlignment="1">
      <alignment vertical="center" wrapText="1"/>
    </xf>
    <xf numFmtId="3" fontId="21" fillId="0" borderId="4" xfId="1" applyNumberFormat="1" applyFont="1" applyFill="1" applyBorder="1" applyAlignment="1">
      <alignment horizontal="right" vertical="center" wrapText="1"/>
    </xf>
    <xf numFmtId="3" fontId="21" fillId="0" borderId="6" xfId="0" applyNumberFormat="1" applyFont="1" applyBorder="1" applyAlignment="1">
      <alignment vertical="center" wrapText="1"/>
    </xf>
    <xf numFmtId="3" fontId="21" fillId="0" borderId="4" xfId="2" applyNumberFormat="1" applyFont="1" applyFill="1" applyBorder="1" applyAlignment="1">
      <alignment horizontal="right" vertical="center" wrapText="1"/>
    </xf>
    <xf numFmtId="3" fontId="21" fillId="0" borderId="6" xfId="2" applyNumberFormat="1" applyFont="1" applyFill="1" applyBorder="1" applyAlignment="1">
      <alignment horizontal="right" vertical="center" wrapText="1"/>
    </xf>
    <xf numFmtId="4" fontId="20" fillId="0" borderId="4" xfId="2" applyNumberFormat="1" applyFont="1" applyFill="1" applyBorder="1" applyAlignment="1">
      <alignment horizontal="right" vertical="center" wrapText="1"/>
    </xf>
    <xf numFmtId="4" fontId="20" fillId="0" borderId="4" xfId="1" applyNumberFormat="1" applyFont="1" applyFill="1" applyBorder="1" applyAlignment="1">
      <alignment horizontal="right" vertical="center" wrapText="1"/>
    </xf>
    <xf numFmtId="4" fontId="20" fillId="0" borderId="5" xfId="2" applyNumberFormat="1" applyFont="1" applyFill="1" applyBorder="1" applyAlignment="1">
      <alignment horizontal="right" vertical="center" wrapText="1"/>
    </xf>
    <xf numFmtId="4" fontId="20" fillId="0" borderId="5" xfId="1" applyNumberFormat="1" applyFont="1" applyFill="1" applyBorder="1" applyAlignment="1">
      <alignment horizontal="right" vertical="center" wrapText="1"/>
    </xf>
    <xf numFmtId="4" fontId="21" fillId="0" borderId="4" xfId="1" applyNumberFormat="1" applyFont="1" applyFill="1" applyBorder="1" applyAlignment="1">
      <alignment horizontal="right" vertical="center" wrapText="1"/>
    </xf>
    <xf numFmtId="3" fontId="21" fillId="0" borderId="6" xfId="0" applyNumberFormat="1" applyFont="1" applyBorder="1" applyAlignment="1">
      <alignment vertical="center"/>
    </xf>
    <xf numFmtId="4" fontId="21" fillId="0" borderId="4" xfId="2" applyNumberFormat="1" applyFont="1" applyFill="1" applyBorder="1" applyAlignment="1">
      <alignment horizontal="right" vertical="center" wrapText="1"/>
    </xf>
    <xf numFmtId="0" fontId="4" fillId="0" borderId="0" xfId="0" applyFont="1" applyBorder="1"/>
    <xf numFmtId="0" fontId="10" fillId="0" borderId="0" xfId="0" applyFont="1"/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3" fontId="22" fillId="0" borderId="0" xfId="2" applyNumberFormat="1" applyFont="1" applyFill="1" applyBorder="1" applyAlignment="1">
      <alignment horizontal="right" vertical="center" wrapText="1"/>
    </xf>
    <xf numFmtId="3" fontId="24" fillId="0" borderId="4" xfId="2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horizontal="left" vertical="center"/>
    </xf>
    <xf numFmtId="1" fontId="12" fillId="0" borderId="0" xfId="2" applyNumberFormat="1" applyFont="1" applyFill="1" applyBorder="1" applyAlignment="1">
      <alignment horizontal="right" vertical="center" wrapText="1"/>
    </xf>
    <xf numFmtId="1" fontId="18" fillId="0" borderId="4" xfId="2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1" fontId="20" fillId="0" borderId="4" xfId="2" applyNumberFormat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horizontal="center" vertical="center" wrapText="1"/>
    </xf>
    <xf numFmtId="3" fontId="18" fillId="0" borderId="4" xfId="1" applyNumberFormat="1" applyFont="1" applyFill="1" applyBorder="1" applyAlignment="1">
      <alignment horizontal="center" vertical="center" wrapText="1"/>
    </xf>
    <xf numFmtId="3" fontId="18" fillId="0" borderId="5" xfId="1" applyNumberFormat="1" applyFont="1" applyFill="1" applyBorder="1" applyAlignment="1">
      <alignment horizontal="center" vertical="center" wrapText="1"/>
    </xf>
    <xf numFmtId="3" fontId="18" fillId="0" borderId="5" xfId="2" applyNumberFormat="1" applyFont="1" applyFill="1" applyBorder="1" applyAlignment="1">
      <alignment horizontal="right" vertical="center" wrapText="1"/>
    </xf>
    <xf numFmtId="3" fontId="20" fillId="0" borderId="4" xfId="1" applyNumberFormat="1" applyFont="1" applyFill="1" applyBorder="1" applyAlignment="1">
      <alignment horizontal="center" vertical="center" wrapText="1"/>
    </xf>
    <xf numFmtId="3" fontId="24" fillId="0" borderId="5" xfId="1" applyNumberFormat="1" applyFont="1" applyFill="1" applyBorder="1" applyAlignment="1">
      <alignment horizontal="center" vertical="center" wrapText="1"/>
    </xf>
    <xf numFmtId="3" fontId="24" fillId="0" borderId="4" xfId="1" applyNumberFormat="1" applyFont="1" applyFill="1" applyBorder="1" applyAlignment="1">
      <alignment horizontal="center" vertical="center" wrapText="1"/>
    </xf>
    <xf numFmtId="3" fontId="24" fillId="0" borderId="5" xfId="2" applyNumberFormat="1" applyFont="1" applyFill="1" applyBorder="1" applyAlignment="1">
      <alignment horizontal="right" vertical="center" wrapText="1"/>
    </xf>
    <xf numFmtId="3" fontId="20" fillId="0" borderId="5" xfId="2" applyNumberFormat="1" applyFont="1" applyFill="1" applyBorder="1" applyAlignment="1">
      <alignment horizontal="right" vertical="center" wrapText="1"/>
    </xf>
    <xf numFmtId="4" fontId="18" fillId="0" borderId="5" xfId="1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4" fontId="9" fillId="0" borderId="0" xfId="2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6" xfId="0" applyFont="1" applyBorder="1"/>
    <xf numFmtId="0" fontId="15" fillId="0" borderId="0" xfId="0" applyFont="1"/>
    <xf numFmtId="0" fontId="11" fillId="0" borderId="0" xfId="0" applyFont="1" applyBorder="1"/>
    <xf numFmtId="4" fontId="26" fillId="0" borderId="0" xfId="2" applyNumberFormat="1" applyFont="1" applyFill="1" applyBorder="1" applyAlignment="1">
      <alignment horizontal="right" wrapText="1"/>
    </xf>
    <xf numFmtId="0" fontId="11" fillId="0" borderId="0" xfId="0" applyFont="1"/>
    <xf numFmtId="0" fontId="14" fillId="0" borderId="0" xfId="0" applyFont="1" applyBorder="1"/>
    <xf numFmtId="4" fontId="11" fillId="0" borderId="0" xfId="0" applyNumberFormat="1" applyFont="1" applyBorder="1" applyAlignment="1">
      <alignment vertical="center"/>
    </xf>
    <xf numFmtId="3" fontId="21" fillId="0" borderId="6" xfId="1" applyNumberFormat="1" applyFont="1" applyFill="1" applyBorder="1" applyAlignment="1">
      <alignment horizontal="right" vertical="center" wrapText="1"/>
    </xf>
    <xf numFmtId="3" fontId="24" fillId="0" borderId="4" xfId="1" applyNumberFormat="1" applyFont="1" applyFill="1" applyBorder="1" applyAlignment="1">
      <alignment horizontal="right" vertical="center" wrapText="1"/>
    </xf>
    <xf numFmtId="3" fontId="23" fillId="0" borderId="4" xfId="1" applyNumberFormat="1" applyFont="1" applyFill="1" applyBorder="1" applyAlignment="1">
      <alignment horizontal="right" vertical="center" wrapText="1"/>
    </xf>
    <xf numFmtId="3" fontId="23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21" fillId="0" borderId="6" xfId="1" applyNumberFormat="1" applyFont="1" applyFill="1" applyBorder="1" applyAlignment="1">
      <alignment horizontal="right" vertical="center" wrapText="1"/>
    </xf>
    <xf numFmtId="4" fontId="21" fillId="0" borderId="6" xfId="0" applyNumberFormat="1" applyFont="1" applyBorder="1" applyAlignment="1">
      <alignment vertical="center"/>
    </xf>
    <xf numFmtId="4" fontId="24" fillId="0" borderId="4" xfId="1" applyNumberFormat="1" applyFont="1" applyFill="1" applyBorder="1" applyAlignment="1">
      <alignment horizontal="right" vertical="center" wrapText="1"/>
    </xf>
    <xf numFmtId="4" fontId="20" fillId="0" borderId="0" xfId="0" applyNumberFormat="1" applyFont="1" applyBorder="1" applyAlignment="1">
      <alignment vertical="center"/>
    </xf>
    <xf numFmtId="4" fontId="22" fillId="0" borderId="0" xfId="1" applyNumberFormat="1" applyFont="1" applyFill="1" applyBorder="1" applyAlignment="1">
      <alignment horizontal="right" vertical="center" wrapText="1"/>
    </xf>
    <xf numFmtId="4" fontId="24" fillId="0" borderId="0" xfId="0" applyNumberFormat="1" applyFont="1" applyBorder="1" applyAlignment="1">
      <alignment vertical="center"/>
    </xf>
    <xf numFmtId="4" fontId="22" fillId="0" borderId="0" xfId="2" applyNumberFormat="1" applyFont="1" applyFill="1" applyBorder="1" applyAlignment="1">
      <alignment horizontal="right" vertical="center" wrapText="1"/>
    </xf>
    <xf numFmtId="4" fontId="21" fillId="0" borderId="6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5" xfId="0" applyFont="1" applyFill="1" applyBorder="1"/>
    <xf numFmtId="0" fontId="4" fillId="0" borderId="5" xfId="0" applyFont="1" applyFill="1" applyBorder="1"/>
    <xf numFmtId="0" fontId="5" fillId="0" borderId="5" xfId="0" applyFont="1" applyFill="1" applyBorder="1"/>
    <xf numFmtId="0" fontId="2" fillId="0" borderId="0" xfId="0" applyFont="1" applyFill="1"/>
    <xf numFmtId="0" fontId="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3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" fontId="23" fillId="0" borderId="4" xfId="1" applyNumberFormat="1" applyFont="1" applyFill="1" applyBorder="1" applyAlignment="1">
      <alignment horizontal="righ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3" fontId="21" fillId="0" borderId="0" xfId="1" applyNumberFormat="1" applyFont="1" applyFill="1" applyBorder="1" applyAlignment="1">
      <alignment horizontal="right" vertical="center" wrapText="1"/>
    </xf>
    <xf numFmtId="3" fontId="2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 wrapText="1"/>
    </xf>
    <xf numFmtId="4" fontId="10" fillId="0" borderId="0" xfId="0" applyNumberFormat="1" applyFont="1" applyBorder="1" applyAlignment="1">
      <alignment vertical="center" wrapText="1"/>
    </xf>
    <xf numFmtId="4" fontId="20" fillId="0" borderId="0" xfId="0" applyNumberFormat="1" applyFont="1" applyBorder="1" applyAlignment="1">
      <alignment vertical="center" wrapText="1"/>
    </xf>
    <xf numFmtId="4" fontId="21" fillId="0" borderId="0" xfId="1" applyNumberFormat="1" applyFont="1" applyFill="1" applyBorder="1" applyAlignment="1">
      <alignment horizontal="right" vertical="center" wrapText="1"/>
    </xf>
    <xf numFmtId="4" fontId="21" fillId="0" borderId="0" xfId="0" applyNumberFormat="1" applyFont="1" applyBorder="1" applyAlignment="1">
      <alignment vertical="center"/>
    </xf>
    <xf numFmtId="4" fontId="21" fillId="0" borderId="0" xfId="2" applyNumberFormat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center" vertical="center" wrapText="1"/>
    </xf>
    <xf numFmtId="4" fontId="20" fillId="0" borderId="4" xfId="1" applyNumberFormat="1" applyFont="1" applyFill="1" applyBorder="1" applyAlignment="1">
      <alignment horizontal="center" vertical="center" wrapText="1"/>
    </xf>
    <xf numFmtId="4" fontId="18" fillId="0" borderId="4" xfId="1" applyNumberFormat="1" applyFont="1" applyFill="1" applyBorder="1" applyAlignment="1">
      <alignment horizontal="center" vertical="center" wrapText="1"/>
    </xf>
    <xf numFmtId="4" fontId="24" fillId="0" borderId="4" xfId="1" applyNumberFormat="1" applyFont="1" applyFill="1" applyBorder="1" applyAlignment="1">
      <alignment horizontal="center" vertical="center" wrapText="1"/>
    </xf>
    <xf numFmtId="4" fontId="24" fillId="0" borderId="4" xfId="2" applyNumberFormat="1" applyFont="1" applyFill="1" applyBorder="1" applyAlignment="1">
      <alignment horizontal="right" vertical="center" wrapText="1"/>
    </xf>
    <xf numFmtId="4" fontId="24" fillId="0" borderId="5" xfId="1" applyNumberFormat="1" applyFont="1" applyFill="1" applyBorder="1" applyAlignment="1">
      <alignment horizontal="center" vertical="center" wrapText="1"/>
    </xf>
    <xf numFmtId="4" fontId="18" fillId="0" borderId="5" xfId="1" applyNumberFormat="1" applyFont="1" applyFill="1" applyBorder="1" applyAlignment="1">
      <alignment horizontal="center" vertical="center" wrapText="1"/>
    </xf>
    <xf numFmtId="4" fontId="24" fillId="0" borderId="5" xfId="2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23" fillId="0" borderId="0" xfId="0" applyNumberFormat="1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2" fontId="12" fillId="0" borderId="0" xfId="2" applyNumberFormat="1" applyFont="1" applyFill="1" applyBorder="1" applyAlignment="1">
      <alignment horizontal="right" vertical="center" wrapText="1"/>
    </xf>
    <xf numFmtId="2" fontId="11" fillId="0" borderId="0" xfId="0" applyNumberFormat="1" applyFont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21" fillId="0" borderId="4" xfId="0" applyNumberFormat="1" applyFont="1" applyBorder="1" applyAlignment="1">
      <alignment vertical="center"/>
    </xf>
    <xf numFmtId="2" fontId="20" fillId="0" borderId="4" xfId="0" applyNumberFormat="1" applyFont="1" applyBorder="1" applyAlignment="1">
      <alignment vertical="center"/>
    </xf>
    <xf numFmtId="4" fontId="10" fillId="0" borderId="4" xfId="0" applyNumberFormat="1" applyFont="1" applyBorder="1" applyAlignment="1">
      <alignment vertical="center"/>
    </xf>
    <xf numFmtId="4" fontId="20" fillId="0" borderId="4" xfId="0" applyNumberFormat="1" applyFont="1" applyBorder="1" applyAlignment="1">
      <alignment vertical="center"/>
    </xf>
    <xf numFmtId="0" fontId="4" fillId="0" borderId="5" xfId="0" applyFont="1" applyBorder="1"/>
    <xf numFmtId="3" fontId="28" fillId="0" borderId="0" xfId="1" applyNumberFormat="1" applyFont="1" applyFill="1" applyBorder="1" applyAlignment="1">
      <alignment horizontal="right" vertical="center" wrapText="1"/>
    </xf>
    <xf numFmtId="3" fontId="12" fillId="0" borderId="0" xfId="2" applyNumberFormat="1" applyFont="1" applyFill="1" applyBorder="1" applyAlignment="1">
      <alignment horizontal="right" vertical="top" wrapText="1"/>
    </xf>
    <xf numFmtId="3" fontId="30" fillId="0" borderId="4" xfId="1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1" fillId="0" borderId="0" xfId="0" applyNumberFormat="1" applyFont="1" applyBorder="1" applyAlignment="1"/>
    <xf numFmtId="3" fontId="12" fillId="0" borderId="0" xfId="2" applyNumberFormat="1" applyFont="1" applyFill="1" applyBorder="1" applyAlignment="1">
      <alignment horizontal="right" wrapText="1"/>
    </xf>
    <xf numFmtId="3" fontId="12" fillId="0" borderId="0" xfId="1" applyNumberFormat="1" applyFont="1" applyFill="1" applyBorder="1" applyAlignment="1">
      <alignment horizontal="right" wrapText="1"/>
    </xf>
    <xf numFmtId="3" fontId="30" fillId="0" borderId="6" xfId="1" applyNumberFormat="1" applyFont="1" applyFill="1" applyBorder="1" applyAlignment="1">
      <alignment horizontal="right" vertical="center" wrapText="1"/>
    </xf>
    <xf numFmtId="3" fontId="18" fillId="0" borderId="6" xfId="1" applyNumberFormat="1" applyFont="1" applyFill="1" applyBorder="1" applyAlignment="1">
      <alignment horizontal="right" vertical="center" wrapText="1"/>
    </xf>
    <xf numFmtId="3" fontId="11" fillId="0" borderId="6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31" fillId="0" borderId="0" xfId="1" applyNumberFormat="1" applyFont="1" applyFill="1" applyBorder="1" applyAlignment="1">
      <alignment horizontal="right" vertical="center" wrapText="1"/>
    </xf>
    <xf numFmtId="4" fontId="32" fillId="0" borderId="4" xfId="1" applyNumberFormat="1" applyFont="1" applyFill="1" applyBorder="1" applyAlignment="1">
      <alignment horizontal="right" vertical="center" wrapText="1"/>
    </xf>
    <xf numFmtId="4" fontId="32" fillId="0" borderId="6" xfId="1" applyNumberFormat="1" applyFont="1" applyFill="1" applyBorder="1" applyAlignment="1">
      <alignment horizontal="right" vertical="center" wrapText="1"/>
    </xf>
    <xf numFmtId="4" fontId="23" fillId="0" borderId="0" xfId="1" applyNumberFormat="1" applyFont="1" applyFill="1" applyBorder="1" applyAlignment="1">
      <alignment horizontal="right" vertical="center" wrapText="1"/>
    </xf>
    <xf numFmtId="164" fontId="11" fillId="0" borderId="0" xfId="3" applyNumberFormat="1" applyFont="1"/>
    <xf numFmtId="164" fontId="11" fillId="2" borderId="0" xfId="3" applyNumberFormat="1" applyFont="1" applyFill="1"/>
    <xf numFmtId="4" fontId="31" fillId="0" borderId="4" xfId="1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20" fillId="0" borderId="0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3" fontId="24" fillId="0" borderId="5" xfId="1" applyNumberFormat="1" applyFont="1" applyFill="1" applyBorder="1" applyAlignment="1">
      <alignment horizontal="right" vertical="center" wrapText="1"/>
    </xf>
    <xf numFmtId="1" fontId="24" fillId="0" borderId="4" xfId="2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3" fontId="0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 wrapText="1"/>
    </xf>
    <xf numFmtId="4" fontId="24" fillId="0" borderId="5" xfId="1" applyNumberFormat="1" applyFont="1" applyFill="1" applyBorder="1" applyAlignment="1">
      <alignment horizontal="right" vertical="center" wrapText="1"/>
    </xf>
    <xf numFmtId="0" fontId="34" fillId="0" borderId="6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2" fontId="24" fillId="0" borderId="4" xfId="0" applyNumberFormat="1" applyFont="1" applyBorder="1" applyAlignment="1">
      <alignment vertical="center"/>
    </xf>
    <xf numFmtId="4" fontId="24" fillId="0" borderId="4" xfId="0" applyNumberFormat="1" applyFont="1" applyBorder="1" applyAlignment="1">
      <alignment vertical="center"/>
    </xf>
    <xf numFmtId="3" fontId="35" fillId="0" borderId="4" xfId="1" applyNumberFormat="1" applyFont="1" applyFill="1" applyBorder="1" applyAlignment="1">
      <alignment horizontal="right" vertical="center" wrapText="1"/>
    </xf>
    <xf numFmtId="3" fontId="36" fillId="0" borderId="4" xfId="1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0" fillId="0" borderId="0" xfId="4"/>
    <xf numFmtId="0" fontId="42" fillId="0" borderId="18" xfId="4" applyFont="1" applyBorder="1" applyAlignment="1">
      <alignment horizontal="center" wrapText="1"/>
    </xf>
    <xf numFmtId="0" fontId="42" fillId="0" borderId="19" xfId="4" applyFont="1" applyBorder="1" applyAlignment="1">
      <alignment horizontal="center" wrapText="1"/>
    </xf>
    <xf numFmtId="0" fontId="42" fillId="0" borderId="10" xfId="4" applyFont="1" applyBorder="1" applyAlignment="1">
      <alignment horizontal="left" vertical="top" wrapText="1"/>
    </xf>
    <xf numFmtId="165" fontId="42" fillId="0" borderId="22" xfId="4" applyNumberFormat="1" applyFont="1" applyBorder="1" applyAlignment="1">
      <alignment horizontal="right" vertical="top"/>
    </xf>
    <xf numFmtId="165" fontId="42" fillId="0" borderId="23" xfId="4" applyNumberFormat="1" applyFont="1" applyBorder="1" applyAlignment="1">
      <alignment horizontal="right" vertical="top"/>
    </xf>
    <xf numFmtId="165" fontId="42" fillId="0" borderId="24" xfId="4" applyNumberFormat="1" applyFont="1" applyBorder="1" applyAlignment="1">
      <alignment horizontal="right" vertical="top"/>
    </xf>
    <xf numFmtId="0" fontId="42" fillId="0" borderId="26" xfId="4" applyFont="1" applyBorder="1" applyAlignment="1">
      <alignment horizontal="left" vertical="top" wrapText="1"/>
    </xf>
    <xf numFmtId="165" fontId="42" fillId="0" borderId="27" xfId="4" applyNumberFormat="1" applyFont="1" applyBorder="1" applyAlignment="1">
      <alignment horizontal="right" vertical="top"/>
    </xf>
    <xf numFmtId="165" fontId="42" fillId="0" borderId="28" xfId="4" applyNumberFormat="1" applyFont="1" applyBorder="1" applyAlignment="1">
      <alignment horizontal="right" vertical="top"/>
    </xf>
    <xf numFmtId="165" fontId="42" fillId="0" borderId="29" xfId="4" applyNumberFormat="1" applyFont="1" applyBorder="1" applyAlignment="1">
      <alignment horizontal="right" vertical="top"/>
    </xf>
    <xf numFmtId="165" fontId="42" fillId="0" borderId="32" xfId="4" applyNumberFormat="1" applyFont="1" applyBorder="1" applyAlignment="1">
      <alignment horizontal="right" vertical="top"/>
    </xf>
    <xf numFmtId="165" fontId="42" fillId="0" borderId="33" xfId="4" applyNumberFormat="1" applyFont="1" applyBorder="1" applyAlignment="1">
      <alignment horizontal="right" vertical="top"/>
    </xf>
    <xf numFmtId="165" fontId="42" fillId="0" borderId="34" xfId="4" applyNumberFormat="1" applyFont="1" applyBorder="1" applyAlignment="1">
      <alignment horizontal="right" vertical="top"/>
    </xf>
    <xf numFmtId="0" fontId="42" fillId="0" borderId="37" xfId="4" applyFont="1" applyBorder="1" applyAlignment="1">
      <alignment horizontal="left" vertical="top" wrapText="1"/>
    </xf>
    <xf numFmtId="165" fontId="42" fillId="0" borderId="38" xfId="4" applyNumberFormat="1" applyFont="1" applyBorder="1" applyAlignment="1">
      <alignment horizontal="right" vertical="top"/>
    </xf>
    <xf numFmtId="165" fontId="42" fillId="0" borderId="39" xfId="4" applyNumberFormat="1" applyFont="1" applyBorder="1" applyAlignment="1">
      <alignment horizontal="right" vertical="top"/>
    </xf>
    <xf numFmtId="165" fontId="42" fillId="0" borderId="40" xfId="4" applyNumberFormat="1" applyFont="1" applyBorder="1" applyAlignment="1">
      <alignment horizontal="right" vertical="top"/>
    </xf>
    <xf numFmtId="165" fontId="42" fillId="0" borderId="42" xfId="4" applyNumberFormat="1" applyFont="1" applyBorder="1" applyAlignment="1">
      <alignment horizontal="right" vertical="top"/>
    </xf>
    <xf numFmtId="165" fontId="42" fillId="0" borderId="43" xfId="4" applyNumberFormat="1" applyFont="1" applyBorder="1" applyAlignment="1">
      <alignment horizontal="right" vertical="top"/>
    </xf>
    <xf numFmtId="165" fontId="42" fillId="0" borderId="20" xfId="4" applyNumberFormat="1" applyFont="1" applyBorder="1" applyAlignment="1">
      <alignment horizontal="right" vertical="top"/>
    </xf>
    <xf numFmtId="0" fontId="42" fillId="0" borderId="44" xfId="4" applyFont="1" applyBorder="1" applyAlignment="1">
      <alignment vertical="top" wrapText="1"/>
    </xf>
    <xf numFmtId="0" fontId="40" fillId="0" borderId="25" xfId="4" applyFont="1" applyBorder="1" applyAlignment="1">
      <alignment vertical="center"/>
    </xf>
    <xf numFmtId="0" fontId="40" fillId="0" borderId="30" xfId="4" applyFont="1" applyBorder="1" applyAlignment="1">
      <alignment vertical="center"/>
    </xf>
    <xf numFmtId="0" fontId="42" fillId="0" borderId="36" xfId="4" applyFont="1" applyBorder="1" applyAlignment="1">
      <alignment vertical="top" wrapText="1"/>
    </xf>
    <xf numFmtId="0" fontId="40" fillId="0" borderId="0" xfId="4" applyFont="1" applyBorder="1" applyAlignment="1">
      <alignment vertical="center"/>
    </xf>
    <xf numFmtId="0" fontId="40" fillId="0" borderId="15" xfId="4" applyFont="1" applyBorder="1" applyAlignment="1">
      <alignment vertical="center"/>
    </xf>
    <xf numFmtId="0" fontId="42" fillId="0" borderId="31" xfId="4" applyFont="1" applyBorder="1" applyAlignment="1">
      <alignment horizontal="left" vertical="top" wrapText="1"/>
    </xf>
    <xf numFmtId="0" fontId="40" fillId="0" borderId="31" xfId="4" applyFont="1" applyBorder="1" applyAlignment="1">
      <alignment horizontal="center" vertical="center"/>
    </xf>
    <xf numFmtId="0" fontId="42" fillId="0" borderId="17" xfId="4" applyFont="1" applyBorder="1" applyAlignment="1">
      <alignment horizontal="left" vertical="top" wrapText="1"/>
    </xf>
    <xf numFmtId="0" fontId="40" fillId="0" borderId="17" xfId="4" applyFont="1" applyBorder="1" applyAlignment="1">
      <alignment horizontal="center" vertical="center"/>
    </xf>
    <xf numFmtId="0" fontId="42" fillId="0" borderId="45" xfId="4" applyFont="1" applyBorder="1" applyAlignment="1">
      <alignment horizontal="left" vertical="top" wrapText="1"/>
    </xf>
    <xf numFmtId="0" fontId="42" fillId="0" borderId="16" xfId="4" applyFont="1" applyBorder="1" applyAlignment="1">
      <alignment horizontal="left" vertical="top" wrapText="1"/>
    </xf>
    <xf numFmtId="165" fontId="0" fillId="0" borderId="0" xfId="0" applyNumberFormat="1"/>
    <xf numFmtId="165" fontId="42" fillId="0" borderId="0" xfId="4" applyNumberFormat="1" applyFont="1" applyFill="1" applyBorder="1" applyAlignment="1">
      <alignment horizontal="right" vertical="top"/>
    </xf>
    <xf numFmtId="0" fontId="42" fillId="0" borderId="11" xfId="4" applyFont="1" applyBorder="1" applyAlignment="1">
      <alignment horizontal="center" wrapText="1"/>
    </xf>
    <xf numFmtId="0" fontId="42" fillId="0" borderId="18" xfId="5" applyFont="1" applyBorder="1" applyAlignment="1">
      <alignment horizontal="center" wrapText="1"/>
    </xf>
    <xf numFmtId="0" fontId="42" fillId="0" borderId="19" xfId="5" applyFont="1" applyBorder="1" applyAlignment="1">
      <alignment horizontal="center" wrapText="1"/>
    </xf>
    <xf numFmtId="0" fontId="42" fillId="0" borderId="10" xfId="5" applyFont="1" applyBorder="1" applyAlignment="1">
      <alignment horizontal="left" vertical="top" wrapText="1"/>
    </xf>
    <xf numFmtId="165" fontId="42" fillId="0" borderId="22" xfId="5" applyNumberFormat="1" applyFont="1" applyBorder="1" applyAlignment="1">
      <alignment horizontal="right" vertical="top"/>
    </xf>
    <xf numFmtId="165" fontId="42" fillId="0" borderId="23" xfId="5" applyNumberFormat="1" applyFont="1" applyBorder="1" applyAlignment="1">
      <alignment horizontal="right" vertical="top"/>
    </xf>
    <xf numFmtId="165" fontId="42" fillId="0" borderId="24" xfId="5" applyNumberFormat="1" applyFont="1" applyBorder="1" applyAlignment="1">
      <alignment horizontal="right" vertical="top"/>
    </xf>
    <xf numFmtId="0" fontId="42" fillId="0" borderId="26" xfId="5" applyFont="1" applyBorder="1" applyAlignment="1">
      <alignment horizontal="left" vertical="top" wrapText="1"/>
    </xf>
    <xf numFmtId="165" fontId="42" fillId="0" borderId="27" xfId="5" applyNumberFormat="1" applyFont="1" applyBorder="1" applyAlignment="1">
      <alignment horizontal="right" vertical="top"/>
    </xf>
    <xf numFmtId="165" fontId="42" fillId="0" borderId="28" xfId="5" applyNumberFormat="1" applyFont="1" applyBorder="1" applyAlignment="1">
      <alignment horizontal="right" vertical="top"/>
    </xf>
    <xf numFmtId="165" fontId="42" fillId="0" borderId="29" xfId="5" applyNumberFormat="1" applyFont="1" applyBorder="1" applyAlignment="1">
      <alignment horizontal="right" vertical="top"/>
    </xf>
    <xf numFmtId="165" fontId="42" fillId="0" borderId="32" xfId="5" applyNumberFormat="1" applyFont="1" applyBorder="1" applyAlignment="1">
      <alignment horizontal="right" vertical="top"/>
    </xf>
    <xf numFmtId="165" fontId="42" fillId="0" borderId="33" xfId="5" applyNumberFormat="1" applyFont="1" applyBorder="1" applyAlignment="1">
      <alignment horizontal="right" vertical="top"/>
    </xf>
    <xf numFmtId="165" fontId="42" fillId="0" borderId="34" xfId="5" applyNumberFormat="1" applyFont="1" applyBorder="1" applyAlignment="1">
      <alignment horizontal="right" vertical="top"/>
    </xf>
    <xf numFmtId="0" fontId="42" fillId="0" borderId="37" xfId="5" applyFont="1" applyBorder="1" applyAlignment="1">
      <alignment horizontal="left" vertical="top" wrapText="1"/>
    </xf>
    <xf numFmtId="165" fontId="42" fillId="0" borderId="38" xfId="5" applyNumberFormat="1" applyFont="1" applyBorder="1" applyAlignment="1">
      <alignment horizontal="right" vertical="top"/>
    </xf>
    <xf numFmtId="165" fontId="42" fillId="0" borderId="39" xfId="5" applyNumberFormat="1" applyFont="1" applyBorder="1" applyAlignment="1">
      <alignment horizontal="right" vertical="top"/>
    </xf>
    <xf numFmtId="165" fontId="42" fillId="0" borderId="40" xfId="5" applyNumberFormat="1" applyFont="1" applyBorder="1" applyAlignment="1">
      <alignment horizontal="right" vertical="top"/>
    </xf>
    <xf numFmtId="165" fontId="42" fillId="0" borderId="42" xfId="5" applyNumberFormat="1" applyFont="1" applyBorder="1" applyAlignment="1">
      <alignment horizontal="right" vertical="top"/>
    </xf>
    <xf numFmtId="165" fontId="42" fillId="0" borderId="43" xfId="5" applyNumberFormat="1" applyFont="1" applyBorder="1" applyAlignment="1">
      <alignment horizontal="right" vertical="top"/>
    </xf>
    <xf numFmtId="165" fontId="42" fillId="0" borderId="20" xfId="5" applyNumberFormat="1" applyFont="1" applyBorder="1" applyAlignment="1">
      <alignment horizontal="right" vertical="top"/>
    </xf>
    <xf numFmtId="0" fontId="42" fillId="0" borderId="18" xfId="6" applyFont="1" applyBorder="1" applyAlignment="1">
      <alignment horizontal="center" wrapText="1"/>
    </xf>
    <xf numFmtId="0" fontId="42" fillId="0" borderId="19" xfId="6" applyFont="1" applyBorder="1" applyAlignment="1">
      <alignment horizontal="center" wrapText="1"/>
    </xf>
    <xf numFmtId="0" fontId="42" fillId="0" borderId="10" xfId="6" applyFont="1" applyBorder="1" applyAlignment="1">
      <alignment horizontal="left" vertical="top" wrapText="1"/>
    </xf>
    <xf numFmtId="165" fontId="42" fillId="0" borderId="22" xfId="6" applyNumberFormat="1" applyFont="1" applyBorder="1" applyAlignment="1">
      <alignment horizontal="right" vertical="top"/>
    </xf>
    <xf numFmtId="165" fontId="42" fillId="0" borderId="23" xfId="6" applyNumberFormat="1" applyFont="1" applyBorder="1" applyAlignment="1">
      <alignment horizontal="right" vertical="top"/>
    </xf>
    <xf numFmtId="165" fontId="42" fillId="0" borderId="24" xfId="6" applyNumberFormat="1" applyFont="1" applyBorder="1" applyAlignment="1">
      <alignment horizontal="right" vertical="top"/>
    </xf>
    <xf numFmtId="0" fontId="42" fillId="0" borderId="26" xfId="6" applyFont="1" applyBorder="1" applyAlignment="1">
      <alignment horizontal="left" vertical="top" wrapText="1"/>
    </xf>
    <xf numFmtId="165" fontId="42" fillId="0" borderId="27" xfId="6" applyNumberFormat="1" applyFont="1" applyBorder="1" applyAlignment="1">
      <alignment horizontal="right" vertical="top"/>
    </xf>
    <xf numFmtId="165" fontId="42" fillId="0" borderId="28" xfId="6" applyNumberFormat="1" applyFont="1" applyBorder="1" applyAlignment="1">
      <alignment horizontal="right" vertical="top"/>
    </xf>
    <xf numFmtId="165" fontId="42" fillId="0" borderId="29" xfId="6" applyNumberFormat="1" applyFont="1" applyBorder="1" applyAlignment="1">
      <alignment horizontal="right" vertical="top"/>
    </xf>
    <xf numFmtId="165" fontId="42" fillId="0" borderId="32" xfId="6" applyNumberFormat="1" applyFont="1" applyBorder="1" applyAlignment="1">
      <alignment horizontal="right" vertical="top"/>
    </xf>
    <xf numFmtId="165" fontId="42" fillId="0" borderId="33" xfId="6" applyNumberFormat="1" applyFont="1" applyBorder="1" applyAlignment="1">
      <alignment horizontal="right" vertical="top"/>
    </xf>
    <xf numFmtId="165" fontId="42" fillId="0" borderId="34" xfId="6" applyNumberFormat="1" applyFont="1" applyBorder="1" applyAlignment="1">
      <alignment horizontal="right" vertical="top"/>
    </xf>
    <xf numFmtId="0" fontId="42" fillId="0" borderId="37" xfId="6" applyFont="1" applyBorder="1" applyAlignment="1">
      <alignment horizontal="left" vertical="top" wrapText="1"/>
    </xf>
    <xf numFmtId="165" fontId="42" fillId="0" borderId="38" xfId="6" applyNumberFormat="1" applyFont="1" applyBorder="1" applyAlignment="1">
      <alignment horizontal="right" vertical="top"/>
    </xf>
    <xf numFmtId="165" fontId="42" fillId="0" borderId="39" xfId="6" applyNumberFormat="1" applyFont="1" applyBorder="1" applyAlignment="1">
      <alignment horizontal="right" vertical="top"/>
    </xf>
    <xf numFmtId="165" fontId="42" fillId="0" borderId="40" xfId="6" applyNumberFormat="1" applyFont="1" applyBorder="1" applyAlignment="1">
      <alignment horizontal="right" vertical="top"/>
    </xf>
    <xf numFmtId="165" fontId="42" fillId="0" borderId="42" xfId="6" applyNumberFormat="1" applyFont="1" applyBorder="1" applyAlignment="1">
      <alignment horizontal="right" vertical="top"/>
    </xf>
    <xf numFmtId="165" fontId="42" fillId="0" borderId="43" xfId="6" applyNumberFormat="1" applyFont="1" applyBorder="1" applyAlignment="1">
      <alignment horizontal="right" vertical="top"/>
    </xf>
    <xf numFmtId="165" fontId="42" fillId="0" borderId="20" xfId="6" applyNumberFormat="1" applyFont="1" applyBorder="1" applyAlignment="1">
      <alignment horizontal="right" vertical="top"/>
    </xf>
    <xf numFmtId="0" fontId="17" fillId="0" borderId="0" xfId="0" applyFont="1"/>
    <xf numFmtId="0" fontId="40" fillId="0" borderId="0" xfId="6"/>
    <xf numFmtId="0" fontId="42" fillId="0" borderId="11" xfId="6" applyFont="1" applyBorder="1" applyAlignment="1">
      <alignment horizontal="center" wrapText="1"/>
    </xf>
    <xf numFmtId="0" fontId="42" fillId="0" borderId="11" xfId="4" applyFont="1" applyBorder="1" applyAlignment="1">
      <alignment horizontal="center" wrapText="1"/>
    </xf>
    <xf numFmtId="3" fontId="43" fillId="0" borderId="0" xfId="2" applyNumberFormat="1" applyFont="1" applyFill="1" applyBorder="1" applyAlignment="1">
      <alignment horizontal="right" vertical="top" wrapText="1"/>
    </xf>
    <xf numFmtId="0" fontId="37" fillId="0" borderId="0" xfId="0" applyFont="1" applyBorder="1" applyAlignment="1">
      <alignment vertical="center" wrapText="1"/>
    </xf>
    <xf numFmtId="165" fontId="40" fillId="0" borderId="0" xfId="4" applyNumberFormat="1"/>
    <xf numFmtId="165" fontId="42" fillId="0" borderId="29" xfId="6" applyNumberFormat="1" applyFont="1" applyFill="1" applyBorder="1" applyAlignment="1">
      <alignment horizontal="right" vertical="top"/>
    </xf>
    <xf numFmtId="0" fontId="44" fillId="0" borderId="0" xfId="7"/>
    <xf numFmtId="0" fontId="45" fillId="0" borderId="51" xfId="7" applyFont="1" applyBorder="1" applyAlignment="1">
      <alignment horizontal="center" wrapText="1"/>
    </xf>
    <xf numFmtId="0" fontId="45" fillId="0" borderId="52" xfId="7" applyFont="1" applyBorder="1" applyAlignment="1">
      <alignment horizontal="center" wrapText="1"/>
    </xf>
    <xf numFmtId="0" fontId="45" fillId="0" borderId="14" xfId="7" applyFont="1" applyBorder="1" applyAlignment="1">
      <alignment horizontal="center" wrapText="1"/>
    </xf>
    <xf numFmtId="0" fontId="45" fillId="0" borderId="48" xfId="7" applyFont="1" applyBorder="1" applyAlignment="1">
      <alignment horizontal="left" vertical="top" wrapText="1"/>
    </xf>
    <xf numFmtId="0" fontId="45" fillId="0" borderId="50" xfId="7" applyFont="1" applyBorder="1" applyAlignment="1">
      <alignment horizontal="left" vertical="top" wrapText="1"/>
    </xf>
    <xf numFmtId="165" fontId="45" fillId="0" borderId="51" xfId="7" applyNumberFormat="1" applyFont="1" applyBorder="1" applyAlignment="1">
      <alignment horizontal="right" vertical="top"/>
    </xf>
    <xf numFmtId="166" fontId="45" fillId="0" borderId="52" xfId="7" applyNumberFormat="1" applyFont="1" applyBorder="1" applyAlignment="1">
      <alignment horizontal="right" vertical="top"/>
    </xf>
    <xf numFmtId="166" fontId="45" fillId="0" borderId="14" xfId="7" applyNumberFormat="1" applyFont="1" applyBorder="1" applyAlignment="1">
      <alignment horizontal="right" vertical="top"/>
    </xf>
    <xf numFmtId="0" fontId="16" fillId="0" borderId="6" xfId="0" applyFont="1" applyBorder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7" fillId="0" borderId="0" xfId="0" applyFont="1" applyBorder="1" applyAlignment="1">
      <alignment vertical="center" wrapText="1"/>
    </xf>
    <xf numFmtId="0" fontId="16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 wrapText="1"/>
    </xf>
    <xf numFmtId="0" fontId="14" fillId="0" borderId="4" xfId="0" applyFont="1" applyBorder="1" applyAlignment="1"/>
    <xf numFmtId="0" fontId="34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 wrapText="1"/>
    </xf>
    <xf numFmtId="0" fontId="0" fillId="0" borderId="4" xfId="0" applyFont="1" applyBorder="1" applyAlignment="1"/>
    <xf numFmtId="0" fontId="42" fillId="0" borderId="47" xfId="4" applyFont="1" applyBorder="1" applyAlignment="1">
      <alignment horizontal="left" vertical="top" wrapText="1"/>
    </xf>
    <xf numFmtId="0" fontId="40" fillId="0" borderId="17" xfId="4" applyFont="1" applyBorder="1" applyAlignment="1">
      <alignment horizontal="center" vertical="center"/>
    </xf>
    <xf numFmtId="0" fontId="41" fillId="0" borderId="0" xfId="4" applyFont="1" applyBorder="1" applyAlignment="1">
      <alignment horizontal="center" vertical="center" wrapText="1"/>
    </xf>
    <xf numFmtId="0" fontId="40" fillId="0" borderId="0" xfId="4" applyFont="1" applyBorder="1" applyAlignment="1">
      <alignment horizontal="center" vertical="center"/>
    </xf>
    <xf numFmtId="0" fontId="42" fillId="0" borderId="0" xfId="4" applyFont="1" applyBorder="1" applyAlignment="1">
      <alignment horizontal="left"/>
    </xf>
    <xf numFmtId="0" fontId="40" fillId="0" borderId="8" xfId="4" applyBorder="1" applyAlignment="1">
      <alignment horizontal="center" vertical="center" wrapText="1"/>
    </xf>
    <xf numFmtId="0" fontId="40" fillId="0" borderId="10" xfId="4" applyFont="1" applyBorder="1" applyAlignment="1">
      <alignment horizontal="center" vertical="center"/>
    </xf>
    <xf numFmtId="0" fontId="40" fillId="0" borderId="15" xfId="4" applyFont="1" applyBorder="1" applyAlignment="1">
      <alignment horizontal="center" vertical="center"/>
    </xf>
    <xf numFmtId="0" fontId="42" fillId="0" borderId="14" xfId="4" applyFont="1" applyBorder="1" applyAlignment="1">
      <alignment horizontal="center" wrapText="1"/>
    </xf>
    <xf numFmtId="0" fontId="40" fillId="0" borderId="20" xfId="4" applyFont="1" applyBorder="1" applyAlignment="1">
      <alignment horizontal="center" vertical="center"/>
    </xf>
    <xf numFmtId="0" fontId="42" fillId="0" borderId="46" xfId="4" applyFont="1" applyBorder="1" applyAlignment="1">
      <alignment horizontal="left" vertical="top" wrapText="1"/>
    </xf>
    <xf numFmtId="0" fontId="40" fillId="0" borderId="25" xfId="4" applyFont="1" applyBorder="1" applyAlignment="1">
      <alignment horizontal="center" vertical="center"/>
    </xf>
    <xf numFmtId="0" fontId="42" fillId="0" borderId="11" xfId="4" applyFont="1" applyBorder="1" applyAlignment="1">
      <alignment horizontal="center" wrapText="1"/>
    </xf>
    <xf numFmtId="0" fontId="40" fillId="0" borderId="13" xfId="4" applyFont="1" applyBorder="1" applyAlignment="1">
      <alignment horizontal="center" vertical="center"/>
    </xf>
    <xf numFmtId="0" fontId="42" fillId="0" borderId="31" xfId="4" applyFont="1" applyBorder="1" applyAlignment="1">
      <alignment horizontal="left" vertical="top" wrapText="1"/>
    </xf>
    <xf numFmtId="0" fontId="40" fillId="0" borderId="31" xfId="4" applyFont="1" applyBorder="1" applyAlignment="1">
      <alignment horizontal="center" vertical="center"/>
    </xf>
    <xf numFmtId="0" fontId="42" fillId="0" borderId="35" xfId="4" applyFont="1" applyBorder="1" applyAlignment="1">
      <alignment horizontal="left" vertical="top" wrapText="1"/>
    </xf>
    <xf numFmtId="0" fontId="40" fillId="0" borderId="30" xfId="4" applyFont="1" applyBorder="1" applyAlignment="1">
      <alignment horizontal="center" vertical="center"/>
    </xf>
    <xf numFmtId="0" fontId="42" fillId="0" borderId="36" xfId="4" applyFont="1" applyBorder="1" applyAlignment="1">
      <alignment horizontal="left" vertical="top" wrapText="1"/>
    </xf>
    <xf numFmtId="0" fontId="42" fillId="0" borderId="8" xfId="4" applyFont="1" applyBorder="1" applyAlignment="1">
      <alignment horizontal="left" vertical="top" wrapText="1"/>
    </xf>
    <xf numFmtId="0" fontId="40" fillId="0" borderId="9" xfId="4" applyFont="1" applyBorder="1" applyAlignment="1">
      <alignment horizontal="center" vertical="center"/>
    </xf>
    <xf numFmtId="0" fontId="40" fillId="0" borderId="16" xfId="4" applyFont="1" applyBorder="1" applyAlignment="1">
      <alignment horizontal="center" vertical="center"/>
    </xf>
    <xf numFmtId="0" fontId="42" fillId="0" borderId="21" xfId="4" applyFont="1" applyBorder="1" applyAlignment="1">
      <alignment horizontal="left" vertical="top" wrapText="1"/>
    </xf>
    <xf numFmtId="0" fontId="42" fillId="0" borderId="9" xfId="4" applyFont="1" applyBorder="1" applyAlignment="1">
      <alignment horizontal="left" vertical="top" wrapText="1"/>
    </xf>
    <xf numFmtId="0" fontId="42" fillId="0" borderId="41" xfId="4" applyFont="1" applyBorder="1" applyAlignment="1">
      <alignment horizontal="left" vertical="top" wrapText="1"/>
    </xf>
    <xf numFmtId="0" fontId="42" fillId="0" borderId="17" xfId="4" applyFont="1" applyBorder="1" applyAlignment="1">
      <alignment horizontal="left" vertical="top" wrapText="1"/>
    </xf>
    <xf numFmtId="0" fontId="41" fillId="0" borderId="0" xfId="7" applyFont="1" applyBorder="1" applyAlignment="1">
      <alignment horizontal="center" vertical="center" wrapText="1"/>
    </xf>
    <xf numFmtId="0" fontId="44" fillId="0" borderId="0" xfId="7" applyFont="1" applyBorder="1" applyAlignment="1">
      <alignment horizontal="center" vertical="center"/>
    </xf>
    <xf numFmtId="0" fontId="44" fillId="0" borderId="8" xfId="7" applyBorder="1" applyAlignment="1">
      <alignment horizontal="center" vertical="center" wrapText="1"/>
    </xf>
    <xf numFmtId="0" fontId="44" fillId="0" borderId="50" xfId="7" applyFont="1" applyBorder="1" applyAlignment="1">
      <alignment horizontal="center" vertical="center"/>
    </xf>
    <xf numFmtId="0" fontId="42" fillId="0" borderId="0" xfId="6" applyFont="1" applyBorder="1" applyAlignment="1">
      <alignment horizontal="left"/>
    </xf>
    <xf numFmtId="0" fontId="40" fillId="0" borderId="0" xfId="6" applyFont="1" applyBorder="1" applyAlignment="1">
      <alignment horizontal="center" vertical="center"/>
    </xf>
    <xf numFmtId="0" fontId="40" fillId="0" borderId="8" xfId="6" applyBorder="1" applyAlignment="1">
      <alignment horizontal="center" vertical="center" wrapText="1"/>
    </xf>
    <xf numFmtId="0" fontId="40" fillId="0" borderId="10" xfId="6" applyFont="1" applyBorder="1" applyAlignment="1">
      <alignment horizontal="center" vertical="center"/>
    </xf>
    <xf numFmtId="0" fontId="40" fillId="0" borderId="15" xfId="6" applyFont="1" applyBorder="1" applyAlignment="1">
      <alignment horizontal="center" vertical="center"/>
    </xf>
    <xf numFmtId="0" fontId="40" fillId="0" borderId="17" xfId="6" applyFont="1" applyBorder="1" applyAlignment="1">
      <alignment horizontal="center" vertical="center"/>
    </xf>
    <xf numFmtId="0" fontId="42" fillId="0" borderId="14" xfId="6" applyFont="1" applyBorder="1" applyAlignment="1">
      <alignment horizontal="center" wrapText="1"/>
    </xf>
    <xf numFmtId="0" fontId="40" fillId="0" borderId="20" xfId="6" applyFont="1" applyBorder="1" applyAlignment="1">
      <alignment horizontal="center" vertical="center"/>
    </xf>
    <xf numFmtId="0" fontId="42" fillId="0" borderId="46" xfId="6" applyFont="1" applyBorder="1" applyAlignment="1">
      <alignment horizontal="left" vertical="top" wrapText="1"/>
    </xf>
    <xf numFmtId="0" fontId="40" fillId="0" borderId="25" xfId="6" applyFont="1" applyBorder="1" applyAlignment="1">
      <alignment horizontal="center" vertical="center"/>
    </xf>
    <xf numFmtId="0" fontId="42" fillId="0" borderId="47" xfId="6" applyFont="1" applyBorder="1" applyAlignment="1">
      <alignment horizontal="left" vertical="top" wrapText="1"/>
    </xf>
    <xf numFmtId="0" fontId="41" fillId="0" borderId="0" xfId="6" applyFont="1" applyBorder="1" applyAlignment="1">
      <alignment horizontal="center" vertical="center" wrapText="1"/>
    </xf>
    <xf numFmtId="0" fontId="42" fillId="0" borderId="36" xfId="6" applyFont="1" applyBorder="1" applyAlignment="1">
      <alignment horizontal="left" vertical="top" wrapText="1"/>
    </xf>
    <xf numFmtId="0" fontId="42" fillId="0" borderId="17" xfId="6" applyFont="1" applyBorder="1" applyAlignment="1">
      <alignment horizontal="left" vertical="top" wrapText="1"/>
    </xf>
    <xf numFmtId="0" fontId="42" fillId="0" borderId="8" xfId="6" applyFont="1" applyBorder="1" applyAlignment="1">
      <alignment horizontal="left" vertical="top" wrapText="1"/>
    </xf>
    <xf numFmtId="0" fontId="40" fillId="0" borderId="9" xfId="6" applyFont="1" applyBorder="1" applyAlignment="1">
      <alignment horizontal="center" vertical="center"/>
    </xf>
    <xf numFmtId="0" fontId="40" fillId="0" borderId="16" xfId="6" applyFont="1" applyBorder="1" applyAlignment="1">
      <alignment horizontal="center" vertical="center"/>
    </xf>
    <xf numFmtId="0" fontId="40" fillId="0" borderId="48" xfId="6" applyBorder="1" applyAlignment="1">
      <alignment horizontal="right" vertical="center" wrapText="1"/>
    </xf>
    <xf numFmtId="0" fontId="42" fillId="0" borderId="12" xfId="6" applyFont="1" applyBorder="1" applyAlignment="1">
      <alignment horizontal="left" vertical="top" wrapText="1"/>
    </xf>
    <xf numFmtId="0" fontId="40" fillId="0" borderId="45" xfId="6" applyFont="1" applyBorder="1" applyAlignment="1">
      <alignment horizontal="center" vertical="center"/>
    </xf>
    <xf numFmtId="0" fontId="42" fillId="0" borderId="9" xfId="6" applyFont="1" applyBorder="1" applyAlignment="1">
      <alignment horizontal="left" vertical="top" wrapText="1"/>
    </xf>
    <xf numFmtId="0" fontId="42" fillId="0" borderId="31" xfId="6" applyFont="1" applyBorder="1" applyAlignment="1">
      <alignment horizontal="left" vertical="top" wrapText="1"/>
    </xf>
    <xf numFmtId="0" fontId="40" fillId="0" borderId="31" xfId="6" applyFont="1" applyBorder="1" applyAlignment="1">
      <alignment horizontal="center" vertical="center"/>
    </xf>
    <xf numFmtId="0" fontId="42" fillId="0" borderId="49" xfId="6" applyFont="1" applyBorder="1" applyAlignment="1">
      <alignment horizontal="left" vertical="top" wrapText="1"/>
    </xf>
    <xf numFmtId="0" fontId="42" fillId="0" borderId="11" xfId="6" applyFont="1" applyBorder="1" applyAlignment="1">
      <alignment horizontal="center" wrapText="1"/>
    </xf>
    <xf numFmtId="0" fontId="40" fillId="0" borderId="13" xfId="6" applyFont="1" applyBorder="1" applyAlignment="1">
      <alignment horizontal="center" vertical="center"/>
    </xf>
    <xf numFmtId="0" fontId="42" fillId="0" borderId="12" xfId="5" applyFont="1" applyBorder="1" applyAlignment="1">
      <alignment horizontal="left" vertical="top" wrapText="1"/>
    </xf>
    <xf numFmtId="0" fontId="40" fillId="0" borderId="0" xfId="5" applyFont="1" applyBorder="1" applyAlignment="1">
      <alignment horizontal="center" vertical="center"/>
    </xf>
    <xf numFmtId="0" fontId="40" fillId="0" borderId="45" xfId="5" applyFont="1" applyBorder="1" applyAlignment="1">
      <alignment horizontal="center" vertical="center"/>
    </xf>
    <xf numFmtId="0" fontId="42" fillId="0" borderId="9" xfId="5" applyFont="1" applyBorder="1" applyAlignment="1">
      <alignment horizontal="left" vertical="top" wrapText="1"/>
    </xf>
    <xf numFmtId="0" fontId="42" fillId="0" borderId="31" xfId="5" applyFont="1" applyBorder="1" applyAlignment="1">
      <alignment horizontal="left" vertical="top" wrapText="1"/>
    </xf>
    <xf numFmtId="0" fontId="40" fillId="0" borderId="31" xfId="5" applyFont="1" applyBorder="1" applyAlignment="1">
      <alignment horizontal="center" vertical="center"/>
    </xf>
    <xf numFmtId="0" fontId="42" fillId="0" borderId="49" xfId="5" applyFont="1" applyBorder="1" applyAlignment="1">
      <alignment horizontal="left" vertical="top" wrapText="1"/>
    </xf>
    <xf numFmtId="0" fontId="40" fillId="0" borderId="16" xfId="5" applyFont="1" applyBorder="1" applyAlignment="1">
      <alignment horizontal="center" vertical="center"/>
    </xf>
    <xf numFmtId="0" fontId="42" fillId="0" borderId="36" xfId="5" applyFont="1" applyBorder="1" applyAlignment="1">
      <alignment horizontal="left" vertical="top" wrapText="1"/>
    </xf>
    <xf numFmtId="0" fontId="42" fillId="0" borderId="17" xfId="5" applyFont="1" applyBorder="1" applyAlignment="1">
      <alignment horizontal="left" vertical="top" wrapText="1"/>
    </xf>
    <xf numFmtId="0" fontId="40" fillId="0" borderId="17" xfId="5" applyFont="1" applyBorder="1" applyAlignment="1">
      <alignment horizontal="center" vertical="center"/>
    </xf>
    <xf numFmtId="0" fontId="41" fillId="0" borderId="0" xfId="5" applyFont="1" applyBorder="1" applyAlignment="1">
      <alignment horizontal="center" vertical="center" wrapText="1"/>
    </xf>
    <xf numFmtId="0" fontId="42" fillId="0" borderId="0" xfId="5" applyFont="1" applyBorder="1" applyAlignment="1">
      <alignment horizontal="left"/>
    </xf>
    <xf numFmtId="0" fontId="42" fillId="0" borderId="8" xfId="5" applyFont="1" applyBorder="1" applyAlignment="1">
      <alignment horizontal="left" vertical="top" wrapText="1"/>
    </xf>
    <xf numFmtId="0" fontId="40" fillId="0" borderId="9" xfId="5" applyFont="1" applyBorder="1" applyAlignment="1">
      <alignment horizontal="center" vertical="center"/>
    </xf>
    <xf numFmtId="0" fontId="40" fillId="0" borderId="10" xfId="5" applyFont="1" applyBorder="1" applyAlignment="1">
      <alignment horizontal="center" vertical="center"/>
    </xf>
    <xf numFmtId="0" fontId="40" fillId="0" borderId="15" xfId="5" applyFont="1" applyBorder="1" applyAlignment="1">
      <alignment horizontal="center" vertical="center"/>
    </xf>
    <xf numFmtId="0" fontId="42" fillId="0" borderId="11" xfId="5" applyFont="1" applyBorder="1" applyAlignment="1">
      <alignment horizontal="center" wrapText="1"/>
    </xf>
    <xf numFmtId="0" fontId="40" fillId="0" borderId="13" xfId="5" applyFont="1" applyBorder="1" applyAlignment="1">
      <alignment horizontal="center" vertical="center"/>
    </xf>
    <xf numFmtId="0" fontId="42" fillId="0" borderId="14" xfId="5" applyFont="1" applyBorder="1" applyAlignment="1">
      <alignment horizontal="center" wrapText="1"/>
    </xf>
    <xf numFmtId="0" fontId="40" fillId="0" borderId="20" xfId="5" applyFont="1" applyBorder="1" applyAlignment="1">
      <alignment horizontal="center" vertical="center"/>
    </xf>
    <xf numFmtId="0" fontId="40" fillId="0" borderId="48" xfId="5" applyBorder="1" applyAlignment="1">
      <alignment horizontal="right" vertical="center" wrapText="1"/>
    </xf>
    <xf numFmtId="0" fontId="40" fillId="0" borderId="25" xfId="5" applyFont="1" applyBorder="1" applyAlignment="1">
      <alignment horizontal="center" vertical="center"/>
    </xf>
  </cellXfs>
  <cellStyles count="8">
    <cellStyle name="Normale" xfId="0" builtinId="0"/>
    <cellStyle name="Normale_dati 2016 Conduc da spss" xfId="4"/>
    <cellStyle name="Normale_dati 2016 passeggeri da spss" xfId="6"/>
    <cellStyle name="Normale_dati 2016 passeggeri da spss_1" xfId="7"/>
    <cellStyle name="Normale_Foglio1" xfId="1"/>
    <cellStyle name="Normale_Foglio1_1" xfId="2"/>
    <cellStyle name="Normale_Foglio1_2" xfId="5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8"/>
  <sheetViews>
    <sheetView tabSelected="1" zoomScaleNormal="100" zoomScaleSheetLayoutView="49" workbookViewId="0">
      <selection sqref="A1:AB1"/>
    </sheetView>
  </sheetViews>
  <sheetFormatPr defaultColWidth="8.88671875" defaultRowHeight="14.4" x14ac:dyDescent="0.3"/>
  <cols>
    <col min="1" max="1" width="19.33203125" style="211" customWidth="1"/>
    <col min="2" max="2" width="1" style="211" customWidth="1"/>
    <col min="3" max="3" width="7.6640625" style="211" bestFit="1" customWidth="1"/>
    <col min="4" max="4" width="7.109375" style="211" customWidth="1"/>
    <col min="5" max="5" width="6.6640625" style="211" customWidth="1"/>
    <col min="6" max="6" width="7.6640625" style="211" bestFit="1" customWidth="1"/>
    <col min="7" max="7" width="1" style="211" customWidth="1"/>
    <col min="8" max="9" width="6.6640625" style="211" customWidth="1"/>
    <col min="10" max="10" width="12.33203125" style="211" customWidth="1"/>
    <col min="11" max="11" width="10.33203125" style="211" customWidth="1"/>
    <col min="12" max="12" width="1" style="211" customWidth="1"/>
    <col min="13" max="16" width="6.6640625" style="211" customWidth="1"/>
    <col min="17" max="17" width="1" style="214" customWidth="1"/>
    <col min="18" max="21" width="6.6640625" style="211" customWidth="1"/>
    <col min="22" max="22" width="1" style="214" customWidth="1"/>
    <col min="23" max="24" width="6.6640625" style="211" customWidth="1"/>
    <col min="25" max="25" width="8.33203125" style="211" customWidth="1"/>
    <col min="26" max="26" width="9.88671875" style="211" customWidth="1"/>
    <col min="27" max="16384" width="8.88671875" style="211"/>
  </cols>
  <sheetData>
    <row r="1" spans="1:28" s="92" customFormat="1" ht="22.2" customHeight="1" x14ac:dyDescent="0.3">
      <c r="A1" s="331" t="s">
        <v>77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</row>
    <row r="2" spans="1:28" s="93" customFormat="1" ht="27" customHeight="1" x14ac:dyDescent="0.3">
      <c r="A2" s="332" t="s">
        <v>28</v>
      </c>
      <c r="B2" s="332"/>
      <c r="C2" s="332"/>
      <c r="D2" s="332"/>
      <c r="E2" s="332"/>
      <c r="F2" s="332"/>
    </row>
    <row r="3" spans="1:28" s="92" customFormat="1" ht="24" customHeight="1" x14ac:dyDescent="0.3">
      <c r="A3" s="333" t="s">
        <v>39</v>
      </c>
      <c r="B3" s="333"/>
      <c r="C3" s="333"/>
      <c r="D3" s="333"/>
      <c r="E3" s="333"/>
      <c r="F3" s="333"/>
      <c r="G3" s="71"/>
      <c r="H3" s="71">
        <v>320</v>
      </c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</row>
    <row r="4" spans="1:28" ht="27" customHeight="1" x14ac:dyDescent="0.3">
      <c r="A4" s="336" t="s">
        <v>27</v>
      </c>
      <c r="B4" s="24"/>
      <c r="C4" s="336" t="s">
        <v>23</v>
      </c>
      <c r="D4" s="336"/>
      <c r="E4" s="336"/>
      <c r="F4" s="336"/>
      <c r="G4" s="25"/>
      <c r="H4" s="334" t="s">
        <v>30</v>
      </c>
      <c r="I4" s="334"/>
      <c r="J4" s="334"/>
      <c r="K4" s="334"/>
      <c r="L4" s="26"/>
      <c r="M4" s="334" t="s">
        <v>35</v>
      </c>
      <c r="N4" s="335"/>
      <c r="O4" s="335"/>
      <c r="P4" s="335"/>
      <c r="Q4" s="27"/>
      <c r="R4" s="334" t="s">
        <v>36</v>
      </c>
      <c r="S4" s="335"/>
      <c r="T4" s="335"/>
      <c r="U4" s="335"/>
      <c r="V4" s="27"/>
      <c r="W4" s="334" t="s">
        <v>37</v>
      </c>
      <c r="X4" s="335"/>
      <c r="Y4" s="335"/>
      <c r="Z4" s="335"/>
    </row>
    <row r="5" spans="1:28" ht="27" customHeight="1" x14ac:dyDescent="0.3">
      <c r="A5" s="336"/>
      <c r="B5" s="24"/>
      <c r="C5" s="337"/>
      <c r="D5" s="337"/>
      <c r="E5" s="337"/>
      <c r="F5" s="337"/>
      <c r="G5" s="26"/>
      <c r="H5" s="338" t="s">
        <v>31</v>
      </c>
      <c r="I5" s="338"/>
      <c r="J5" s="338" t="s">
        <v>32</v>
      </c>
      <c r="K5" s="338"/>
      <c r="L5" s="29"/>
      <c r="M5" s="338" t="s">
        <v>31</v>
      </c>
      <c r="N5" s="338"/>
      <c r="O5" s="338" t="s">
        <v>32</v>
      </c>
      <c r="P5" s="338"/>
      <c r="Q5" s="30"/>
      <c r="R5" s="338" t="s">
        <v>31</v>
      </c>
      <c r="S5" s="338"/>
      <c r="T5" s="338" t="s">
        <v>32</v>
      </c>
      <c r="U5" s="338"/>
      <c r="V5" s="30"/>
      <c r="W5" s="338" t="s">
        <v>31</v>
      </c>
      <c r="X5" s="338"/>
      <c r="Y5" s="338" t="s">
        <v>32</v>
      </c>
      <c r="Z5" s="338"/>
    </row>
    <row r="6" spans="1:28" ht="27" customHeight="1" x14ac:dyDescent="0.3">
      <c r="A6" s="339"/>
      <c r="B6" s="2"/>
      <c r="C6" s="6" t="s">
        <v>29</v>
      </c>
      <c r="D6" s="6" t="s">
        <v>25</v>
      </c>
      <c r="E6" s="6" t="s">
        <v>24</v>
      </c>
      <c r="F6" s="6" t="s">
        <v>26</v>
      </c>
      <c r="G6" s="7"/>
      <c r="H6" s="6" t="s">
        <v>33</v>
      </c>
      <c r="I6" s="6" t="s">
        <v>34</v>
      </c>
      <c r="J6" s="6" t="s">
        <v>33</v>
      </c>
      <c r="K6" s="6" t="s">
        <v>34</v>
      </c>
      <c r="L6" s="7"/>
      <c r="M6" s="6" t="s">
        <v>33</v>
      </c>
      <c r="N6" s="6" t="s">
        <v>34</v>
      </c>
      <c r="O6" s="6" t="s">
        <v>33</v>
      </c>
      <c r="P6" s="6" t="s">
        <v>34</v>
      </c>
      <c r="Q6" s="7"/>
      <c r="R6" s="6" t="s">
        <v>33</v>
      </c>
      <c r="S6" s="6" t="s">
        <v>34</v>
      </c>
      <c r="T6" s="6" t="s">
        <v>33</v>
      </c>
      <c r="U6" s="6" t="s">
        <v>34</v>
      </c>
      <c r="V6" s="7"/>
      <c r="W6" s="6" t="s">
        <v>33</v>
      </c>
      <c r="X6" s="6" t="s">
        <v>34</v>
      </c>
      <c r="Y6" s="6" t="s">
        <v>33</v>
      </c>
      <c r="Z6" s="6" t="s">
        <v>34</v>
      </c>
    </row>
    <row r="7" spans="1:28" ht="15" customHeight="1" x14ac:dyDescent="0.3">
      <c r="A7" s="31" t="s">
        <v>0</v>
      </c>
      <c r="B7" s="32"/>
      <c r="C7" s="15">
        <v>16953</v>
      </c>
      <c r="D7" s="15">
        <v>509</v>
      </c>
      <c r="E7" s="15">
        <v>563</v>
      </c>
      <c r="F7" s="15">
        <v>25072</v>
      </c>
      <c r="G7" s="33"/>
      <c r="H7" s="10">
        <v>320</v>
      </c>
      <c r="I7" s="10">
        <v>41</v>
      </c>
      <c r="J7" s="10">
        <v>11908</v>
      </c>
      <c r="K7" s="10">
        <v>4617</v>
      </c>
      <c r="L7" s="33"/>
      <c r="M7" s="10">
        <v>67</v>
      </c>
      <c r="N7" s="10">
        <v>73</v>
      </c>
      <c r="O7" s="10">
        <v>2886</v>
      </c>
      <c r="P7" s="10">
        <v>4248</v>
      </c>
      <c r="Q7" s="33"/>
      <c r="R7" s="10">
        <v>35</v>
      </c>
      <c r="S7" s="10">
        <v>27</v>
      </c>
      <c r="T7" s="10">
        <v>744</v>
      </c>
      <c r="U7" s="10">
        <v>669</v>
      </c>
      <c r="V7" s="33"/>
      <c r="W7" s="10">
        <v>422</v>
      </c>
      <c r="X7" s="10">
        <v>141</v>
      </c>
      <c r="Y7" s="10">
        <v>15538</v>
      </c>
      <c r="Z7" s="10">
        <v>9534</v>
      </c>
    </row>
    <row r="8" spans="1:28" ht="15" customHeight="1" x14ac:dyDescent="0.3">
      <c r="A8" s="31" t="s">
        <v>1</v>
      </c>
      <c r="B8" s="32"/>
      <c r="C8" s="15">
        <v>447</v>
      </c>
      <c r="D8" s="15">
        <v>15</v>
      </c>
      <c r="E8" s="15">
        <v>16</v>
      </c>
      <c r="F8" s="15">
        <v>618</v>
      </c>
      <c r="G8" s="33"/>
      <c r="H8" s="10">
        <v>7</v>
      </c>
      <c r="I8" s="10">
        <v>4</v>
      </c>
      <c r="J8" s="10">
        <v>309</v>
      </c>
      <c r="K8" s="10">
        <v>118</v>
      </c>
      <c r="L8" s="33"/>
      <c r="M8" s="10">
        <v>0</v>
      </c>
      <c r="N8" s="10">
        <v>4</v>
      </c>
      <c r="O8" s="10">
        <v>82</v>
      </c>
      <c r="P8" s="10">
        <v>70</v>
      </c>
      <c r="Q8" s="33"/>
      <c r="R8" s="10">
        <v>1</v>
      </c>
      <c r="S8" s="10">
        <v>0</v>
      </c>
      <c r="T8" s="10">
        <v>28</v>
      </c>
      <c r="U8" s="10">
        <v>11</v>
      </c>
      <c r="V8" s="33"/>
      <c r="W8" s="10">
        <v>8</v>
      </c>
      <c r="X8" s="10">
        <v>8</v>
      </c>
      <c r="Y8" s="10">
        <v>419</v>
      </c>
      <c r="Z8" s="10">
        <v>199</v>
      </c>
    </row>
    <row r="9" spans="1:28" x14ac:dyDescent="0.3">
      <c r="A9" s="31" t="s">
        <v>2</v>
      </c>
      <c r="B9" s="32"/>
      <c r="C9" s="15">
        <v>54071</v>
      </c>
      <c r="D9" s="15">
        <v>978</v>
      </c>
      <c r="E9" s="15">
        <v>1073</v>
      </c>
      <c r="F9" s="15">
        <v>75851</v>
      </c>
      <c r="G9" s="33"/>
      <c r="H9" s="10">
        <v>639</v>
      </c>
      <c r="I9" s="10">
        <v>121</v>
      </c>
      <c r="J9" s="10">
        <v>39066</v>
      </c>
      <c r="K9" s="10">
        <v>13401</v>
      </c>
      <c r="L9" s="33"/>
      <c r="M9" s="10">
        <v>94</v>
      </c>
      <c r="N9" s="10">
        <v>94</v>
      </c>
      <c r="O9" s="10">
        <v>8097</v>
      </c>
      <c r="P9" s="10">
        <v>10635</v>
      </c>
      <c r="Q9" s="33"/>
      <c r="R9" s="10">
        <v>78</v>
      </c>
      <c r="S9" s="10">
        <v>47</v>
      </c>
      <c r="T9" s="10">
        <v>2330</v>
      </c>
      <c r="U9" s="10">
        <v>2322</v>
      </c>
      <c r="V9" s="33"/>
      <c r="W9" s="10">
        <v>811</v>
      </c>
      <c r="X9" s="10">
        <v>262</v>
      </c>
      <c r="Y9" s="10">
        <v>49493</v>
      </c>
      <c r="Z9" s="10">
        <v>26358</v>
      </c>
    </row>
    <row r="10" spans="1:28" x14ac:dyDescent="0.3">
      <c r="A10" s="31" t="s">
        <v>3</v>
      </c>
      <c r="B10" s="32"/>
      <c r="C10" s="15">
        <v>4255</v>
      </c>
      <c r="D10" s="15">
        <v>124</v>
      </c>
      <c r="E10" s="15">
        <v>148</v>
      </c>
      <c r="F10" s="15">
        <v>5766</v>
      </c>
      <c r="G10" s="33"/>
      <c r="H10" s="10">
        <v>79</v>
      </c>
      <c r="I10" s="10">
        <v>11</v>
      </c>
      <c r="J10" s="10">
        <v>2944</v>
      </c>
      <c r="K10" s="10">
        <v>1032</v>
      </c>
      <c r="L10" s="33"/>
      <c r="M10" s="10">
        <v>27</v>
      </c>
      <c r="N10" s="10">
        <v>17</v>
      </c>
      <c r="O10" s="10">
        <v>608</v>
      </c>
      <c r="P10" s="10">
        <v>857</v>
      </c>
      <c r="Q10" s="33"/>
      <c r="R10" s="10">
        <v>5</v>
      </c>
      <c r="S10" s="10">
        <v>9</v>
      </c>
      <c r="T10" s="10">
        <v>160</v>
      </c>
      <c r="U10" s="10">
        <v>165</v>
      </c>
      <c r="V10" s="33"/>
      <c r="W10" s="10">
        <v>111</v>
      </c>
      <c r="X10" s="10">
        <v>37</v>
      </c>
      <c r="Y10" s="10">
        <v>3712</v>
      </c>
      <c r="Z10" s="10">
        <v>2054</v>
      </c>
    </row>
    <row r="11" spans="1:28" x14ac:dyDescent="0.3">
      <c r="A11" s="31" t="s">
        <v>4</v>
      </c>
      <c r="B11" s="32"/>
      <c r="C11" s="15">
        <v>21790</v>
      </c>
      <c r="D11" s="15">
        <v>646</v>
      </c>
      <c r="E11" s="15">
        <v>693</v>
      </c>
      <c r="F11" s="15">
        <v>30535</v>
      </c>
      <c r="G11" s="33"/>
      <c r="H11" s="10">
        <v>420</v>
      </c>
      <c r="I11" s="10">
        <v>104</v>
      </c>
      <c r="J11" s="10">
        <v>15957</v>
      </c>
      <c r="K11" s="10">
        <v>6367</v>
      </c>
      <c r="L11" s="33"/>
      <c r="M11" s="10">
        <v>63</v>
      </c>
      <c r="N11" s="10">
        <v>52</v>
      </c>
      <c r="O11" s="10">
        <v>3024</v>
      </c>
      <c r="P11" s="10">
        <v>3996</v>
      </c>
      <c r="Q11" s="33"/>
      <c r="R11" s="10">
        <v>41</v>
      </c>
      <c r="S11" s="10">
        <v>13</v>
      </c>
      <c r="T11" s="10">
        <v>671</v>
      </c>
      <c r="U11" s="10">
        <v>520</v>
      </c>
      <c r="V11" s="33"/>
      <c r="W11" s="10">
        <v>524</v>
      </c>
      <c r="X11" s="10">
        <v>169</v>
      </c>
      <c r="Y11" s="10">
        <v>19652</v>
      </c>
      <c r="Z11" s="10">
        <v>10883</v>
      </c>
    </row>
    <row r="12" spans="1:28" x14ac:dyDescent="0.3">
      <c r="A12" s="31" t="s">
        <v>5</v>
      </c>
      <c r="B12" s="32"/>
      <c r="C12" s="15">
        <v>5925</v>
      </c>
      <c r="D12" s="15">
        <v>196</v>
      </c>
      <c r="E12" s="15">
        <v>207</v>
      </c>
      <c r="F12" s="15">
        <v>8087</v>
      </c>
      <c r="G12" s="33"/>
      <c r="H12" s="10">
        <v>117</v>
      </c>
      <c r="I12" s="10">
        <v>24</v>
      </c>
      <c r="J12" s="10">
        <v>4032</v>
      </c>
      <c r="K12" s="10">
        <v>1608</v>
      </c>
      <c r="L12" s="33"/>
      <c r="M12" s="10">
        <v>21</v>
      </c>
      <c r="N12" s="10">
        <v>21</v>
      </c>
      <c r="O12" s="10">
        <v>800</v>
      </c>
      <c r="P12" s="10">
        <v>1213</v>
      </c>
      <c r="Q12" s="33"/>
      <c r="R12" s="10">
        <v>18</v>
      </c>
      <c r="S12" s="10">
        <v>6</v>
      </c>
      <c r="T12" s="10">
        <v>272</v>
      </c>
      <c r="U12" s="10">
        <v>162</v>
      </c>
      <c r="V12" s="33"/>
      <c r="W12" s="10">
        <v>156</v>
      </c>
      <c r="X12" s="10">
        <v>51</v>
      </c>
      <c r="Y12" s="10">
        <v>5104</v>
      </c>
      <c r="Z12" s="10">
        <v>2983</v>
      </c>
    </row>
    <row r="13" spans="1:28" x14ac:dyDescent="0.3">
      <c r="A13" s="31" t="s">
        <v>6</v>
      </c>
      <c r="B13" s="32"/>
      <c r="C13" s="15">
        <v>10402</v>
      </c>
      <c r="D13" s="15">
        <v>160</v>
      </c>
      <c r="E13" s="15">
        <v>173</v>
      </c>
      <c r="F13" s="15">
        <v>13878</v>
      </c>
      <c r="G13" s="33"/>
      <c r="H13" s="10">
        <v>83</v>
      </c>
      <c r="I13" s="10">
        <v>10</v>
      </c>
      <c r="J13" s="10">
        <v>7139</v>
      </c>
      <c r="K13" s="10">
        <v>2491</v>
      </c>
      <c r="L13" s="33"/>
      <c r="M13" s="10">
        <v>22</v>
      </c>
      <c r="N13" s="10">
        <v>12</v>
      </c>
      <c r="O13" s="10">
        <v>1090</v>
      </c>
      <c r="P13" s="10">
        <v>1876</v>
      </c>
      <c r="Q13" s="33"/>
      <c r="R13" s="10">
        <v>29</v>
      </c>
      <c r="S13" s="10">
        <v>17</v>
      </c>
      <c r="T13" s="10">
        <v>659</v>
      </c>
      <c r="U13" s="10">
        <v>623</v>
      </c>
      <c r="V13" s="33"/>
      <c r="W13" s="10">
        <v>134</v>
      </c>
      <c r="X13" s="10">
        <v>39</v>
      </c>
      <c r="Y13" s="10">
        <v>8888</v>
      </c>
      <c r="Z13" s="10">
        <v>4990</v>
      </c>
    </row>
    <row r="14" spans="1:28" x14ac:dyDescent="0.3">
      <c r="A14" s="31" t="s">
        <v>7</v>
      </c>
      <c r="B14" s="32"/>
      <c r="C14" s="15">
        <v>27457</v>
      </c>
      <c r="D14" s="15">
        <v>746</v>
      </c>
      <c r="E14" s="15">
        <v>813</v>
      </c>
      <c r="F14" s="15">
        <v>38255</v>
      </c>
      <c r="G14" s="33"/>
      <c r="H14" s="10">
        <v>450</v>
      </c>
      <c r="I14" s="10">
        <v>88</v>
      </c>
      <c r="J14" s="68">
        <v>19291</v>
      </c>
      <c r="K14" s="10">
        <v>8522</v>
      </c>
      <c r="L14" s="33"/>
      <c r="M14" s="10">
        <v>93</v>
      </c>
      <c r="N14" s="10">
        <v>84</v>
      </c>
      <c r="O14" s="10">
        <v>3772</v>
      </c>
      <c r="P14" s="10">
        <v>5193</v>
      </c>
      <c r="Q14" s="33"/>
      <c r="R14" s="10">
        <v>63</v>
      </c>
      <c r="S14" s="10">
        <v>35</v>
      </c>
      <c r="T14" s="10">
        <v>818</v>
      </c>
      <c r="U14" s="10">
        <v>659</v>
      </c>
      <c r="V14" s="33"/>
      <c r="W14" s="10">
        <v>606</v>
      </c>
      <c r="X14" s="10">
        <v>207</v>
      </c>
      <c r="Y14" s="10">
        <v>23881</v>
      </c>
      <c r="Z14" s="10">
        <v>14374</v>
      </c>
    </row>
    <row r="15" spans="1:28" s="35" customFormat="1" ht="24" customHeight="1" x14ac:dyDescent="0.3">
      <c r="A15" s="12" t="s">
        <v>8</v>
      </c>
      <c r="B15" s="18"/>
      <c r="C15" s="49">
        <v>141300</v>
      </c>
      <c r="D15" s="49">
        <v>3374</v>
      </c>
      <c r="E15" s="49">
        <v>3686</v>
      </c>
      <c r="F15" s="49">
        <v>198062</v>
      </c>
      <c r="G15" s="34"/>
      <c r="H15" s="50">
        <v>2115</v>
      </c>
      <c r="I15" s="50">
        <v>403</v>
      </c>
      <c r="J15" s="50">
        <v>100646</v>
      </c>
      <c r="K15" s="50">
        <v>38156</v>
      </c>
      <c r="L15" s="51"/>
      <c r="M15" s="50">
        <v>387</v>
      </c>
      <c r="N15" s="50">
        <v>357</v>
      </c>
      <c r="O15" s="50">
        <v>20359</v>
      </c>
      <c r="P15" s="50">
        <v>28088</v>
      </c>
      <c r="Q15" s="51"/>
      <c r="R15" s="50">
        <v>270</v>
      </c>
      <c r="S15" s="50">
        <v>154</v>
      </c>
      <c r="T15" s="50">
        <v>5682</v>
      </c>
      <c r="U15" s="50">
        <v>5131</v>
      </c>
      <c r="V15" s="51"/>
      <c r="W15" s="50">
        <v>2772</v>
      </c>
      <c r="X15" s="50">
        <v>914</v>
      </c>
      <c r="Y15" s="50">
        <v>126687</v>
      </c>
      <c r="Z15" s="50">
        <v>71375</v>
      </c>
    </row>
    <row r="16" spans="1:28" x14ac:dyDescent="0.3">
      <c r="A16" s="31" t="s">
        <v>9</v>
      </c>
      <c r="B16" s="32"/>
      <c r="C16" s="15">
        <v>22445</v>
      </c>
      <c r="D16" s="15">
        <v>474</v>
      </c>
      <c r="E16" s="15">
        <v>501</v>
      </c>
      <c r="F16" s="15">
        <v>29821</v>
      </c>
      <c r="G16" s="33"/>
      <c r="H16" s="10">
        <v>258</v>
      </c>
      <c r="I16" s="10">
        <v>40</v>
      </c>
      <c r="J16" s="10">
        <v>15237</v>
      </c>
      <c r="K16" s="10">
        <v>6680</v>
      </c>
      <c r="L16" s="33"/>
      <c r="M16" s="10">
        <v>48</v>
      </c>
      <c r="N16" s="10">
        <v>42</v>
      </c>
      <c r="O16" s="10">
        <v>2406</v>
      </c>
      <c r="P16" s="10">
        <v>3789</v>
      </c>
      <c r="Q16" s="33"/>
      <c r="R16" s="10">
        <v>69</v>
      </c>
      <c r="S16" s="10">
        <v>44</v>
      </c>
      <c r="T16" s="10">
        <v>899</v>
      </c>
      <c r="U16" s="10">
        <v>810</v>
      </c>
      <c r="V16" s="33"/>
      <c r="W16" s="10">
        <v>375</v>
      </c>
      <c r="X16" s="10">
        <v>126</v>
      </c>
      <c r="Y16" s="10">
        <v>18542</v>
      </c>
      <c r="Z16" s="10">
        <v>11279</v>
      </c>
    </row>
    <row r="17" spans="1:26" x14ac:dyDescent="0.3">
      <c r="A17" s="31" t="s">
        <v>10</v>
      </c>
      <c r="B17" s="32"/>
      <c r="C17" s="15">
        <v>4181</v>
      </c>
      <c r="D17" s="15">
        <v>115</v>
      </c>
      <c r="E17" s="15">
        <v>117</v>
      </c>
      <c r="F17" s="15">
        <v>6050</v>
      </c>
      <c r="G17" s="33"/>
      <c r="H17" s="10">
        <v>61</v>
      </c>
      <c r="I17" s="10">
        <v>14</v>
      </c>
      <c r="J17" s="10">
        <v>2883</v>
      </c>
      <c r="K17" s="10">
        <v>1274</v>
      </c>
      <c r="L17" s="33"/>
      <c r="M17" s="10">
        <v>12</v>
      </c>
      <c r="N17" s="10">
        <v>9</v>
      </c>
      <c r="O17" s="10">
        <v>642</v>
      </c>
      <c r="P17" s="10">
        <v>930</v>
      </c>
      <c r="Q17" s="33"/>
      <c r="R17" s="10">
        <v>17</v>
      </c>
      <c r="S17" s="10">
        <v>4</v>
      </c>
      <c r="T17" s="10">
        <v>154</v>
      </c>
      <c r="U17" s="10">
        <v>167</v>
      </c>
      <c r="V17" s="33"/>
      <c r="W17" s="10">
        <v>90</v>
      </c>
      <c r="X17" s="10">
        <v>27</v>
      </c>
      <c r="Y17" s="10">
        <v>3679</v>
      </c>
      <c r="Z17" s="10">
        <v>2371</v>
      </c>
    </row>
    <row r="18" spans="1:26" x14ac:dyDescent="0.3">
      <c r="A18" s="31" t="s">
        <v>11</v>
      </c>
      <c r="B18" s="32"/>
      <c r="C18" s="15">
        <v>8316</v>
      </c>
      <c r="D18" s="15">
        <v>200</v>
      </c>
      <c r="E18" s="15">
        <v>228</v>
      </c>
      <c r="F18" s="15">
        <v>12059</v>
      </c>
      <c r="G18" s="33"/>
      <c r="H18" s="10">
        <v>117</v>
      </c>
      <c r="I18" s="10">
        <v>27</v>
      </c>
      <c r="J18" s="10">
        <v>5971</v>
      </c>
      <c r="K18" s="10">
        <v>2478</v>
      </c>
      <c r="L18" s="33"/>
      <c r="M18" s="10">
        <v>30</v>
      </c>
      <c r="N18" s="10">
        <v>27</v>
      </c>
      <c r="O18" s="10">
        <v>1228</v>
      </c>
      <c r="P18" s="10">
        <v>1826</v>
      </c>
      <c r="Q18" s="33"/>
      <c r="R18" s="10">
        <v>17</v>
      </c>
      <c r="S18" s="10">
        <v>10</v>
      </c>
      <c r="T18" s="10">
        <v>305</v>
      </c>
      <c r="U18" s="10">
        <v>251</v>
      </c>
      <c r="V18" s="33"/>
      <c r="W18" s="10">
        <v>164</v>
      </c>
      <c r="X18" s="10">
        <v>64</v>
      </c>
      <c r="Y18" s="10">
        <v>7504</v>
      </c>
      <c r="Z18" s="10">
        <v>4555</v>
      </c>
    </row>
    <row r="19" spans="1:26" x14ac:dyDescent="0.3">
      <c r="A19" s="31" t="s">
        <v>12</v>
      </c>
      <c r="B19" s="32"/>
      <c r="C19" s="15">
        <v>33024</v>
      </c>
      <c r="D19" s="15">
        <v>685</v>
      </c>
      <c r="E19" s="15">
        <v>731</v>
      </c>
      <c r="F19" s="15">
        <v>44333</v>
      </c>
      <c r="G19" s="33"/>
      <c r="H19" s="10">
        <v>355</v>
      </c>
      <c r="I19" s="10">
        <v>54</v>
      </c>
      <c r="J19" s="10">
        <v>21798</v>
      </c>
      <c r="K19" s="10">
        <v>8033</v>
      </c>
      <c r="L19" s="33"/>
      <c r="M19" s="10">
        <v>67</v>
      </c>
      <c r="N19" s="10">
        <v>58</v>
      </c>
      <c r="O19" s="10">
        <v>4081</v>
      </c>
      <c r="P19" s="10">
        <v>6996</v>
      </c>
      <c r="Q19" s="33"/>
      <c r="R19" s="10">
        <v>114</v>
      </c>
      <c r="S19" s="10">
        <v>83</v>
      </c>
      <c r="T19" s="10">
        <v>1588</v>
      </c>
      <c r="U19" s="10">
        <v>1837</v>
      </c>
      <c r="V19" s="33"/>
      <c r="W19" s="10">
        <v>536</v>
      </c>
      <c r="X19" s="10">
        <v>195</v>
      </c>
      <c r="Y19" s="10">
        <v>27467</v>
      </c>
      <c r="Z19" s="10">
        <v>16866</v>
      </c>
    </row>
    <row r="20" spans="1:26" s="35" customFormat="1" ht="24" customHeight="1" x14ac:dyDescent="0.3">
      <c r="A20" s="36" t="s">
        <v>13</v>
      </c>
      <c r="B20" s="30"/>
      <c r="C20" s="19">
        <v>67966</v>
      </c>
      <c r="D20" s="104">
        <v>1474</v>
      </c>
      <c r="E20" s="104">
        <v>1577</v>
      </c>
      <c r="F20" s="19">
        <v>92263</v>
      </c>
      <c r="G20" s="34"/>
      <c r="H20" s="69">
        <v>791</v>
      </c>
      <c r="I20" s="21">
        <v>135</v>
      </c>
      <c r="J20" s="21">
        <v>45889</v>
      </c>
      <c r="K20" s="21">
        <v>18465</v>
      </c>
      <c r="L20" s="34"/>
      <c r="M20" s="69">
        <v>157</v>
      </c>
      <c r="N20" s="69">
        <v>136</v>
      </c>
      <c r="O20" s="69">
        <v>8357</v>
      </c>
      <c r="P20" s="69">
        <v>13541</v>
      </c>
      <c r="Q20" s="34"/>
      <c r="R20" s="21">
        <v>217</v>
      </c>
      <c r="S20" s="21">
        <v>141</v>
      </c>
      <c r="T20" s="21">
        <v>2946</v>
      </c>
      <c r="U20" s="21">
        <v>3065</v>
      </c>
      <c r="V20" s="34"/>
      <c r="W20" s="69">
        <v>1165</v>
      </c>
      <c r="X20" s="69">
        <v>412</v>
      </c>
      <c r="Y20" s="21">
        <v>57192</v>
      </c>
      <c r="Z20" s="21">
        <v>35071</v>
      </c>
    </row>
    <row r="21" spans="1:26" x14ac:dyDescent="0.3">
      <c r="A21" s="31" t="s">
        <v>14</v>
      </c>
      <c r="B21" s="32"/>
      <c r="C21" s="15">
        <v>5574</v>
      </c>
      <c r="D21" s="15">
        <v>152</v>
      </c>
      <c r="E21" s="15">
        <v>168</v>
      </c>
      <c r="F21" s="15">
        <v>8342</v>
      </c>
      <c r="G21" s="33"/>
      <c r="H21" s="10">
        <v>98</v>
      </c>
      <c r="I21" s="10">
        <v>14</v>
      </c>
      <c r="J21" s="10">
        <v>4007</v>
      </c>
      <c r="K21" s="10">
        <v>1516</v>
      </c>
      <c r="L21" s="33"/>
      <c r="M21" s="10">
        <v>23</v>
      </c>
      <c r="N21" s="10">
        <v>17</v>
      </c>
      <c r="O21" s="10">
        <v>1010</v>
      </c>
      <c r="P21" s="10">
        <v>1463</v>
      </c>
      <c r="Q21" s="33"/>
      <c r="R21" s="10">
        <v>14</v>
      </c>
      <c r="S21" s="10">
        <v>2</v>
      </c>
      <c r="T21" s="10">
        <v>214</v>
      </c>
      <c r="U21" s="10">
        <v>132</v>
      </c>
      <c r="V21" s="33"/>
      <c r="W21" s="10">
        <v>135</v>
      </c>
      <c r="X21" s="10">
        <v>33</v>
      </c>
      <c r="Y21" s="10">
        <v>5231</v>
      </c>
      <c r="Z21" s="10">
        <v>3111</v>
      </c>
    </row>
    <row r="22" spans="1:26" x14ac:dyDescent="0.3">
      <c r="A22" s="31" t="s">
        <v>15</v>
      </c>
      <c r="B22" s="32"/>
      <c r="C22" s="15">
        <v>1033</v>
      </c>
      <c r="D22" s="15">
        <v>31</v>
      </c>
      <c r="E22" s="15">
        <v>37</v>
      </c>
      <c r="F22" s="15">
        <v>1585</v>
      </c>
      <c r="G22" s="33"/>
      <c r="H22" s="10">
        <v>20</v>
      </c>
      <c r="I22" s="10">
        <v>1</v>
      </c>
      <c r="J22" s="10">
        <v>795</v>
      </c>
      <c r="K22" s="10">
        <v>250</v>
      </c>
      <c r="L22" s="33"/>
      <c r="M22" s="10">
        <v>8</v>
      </c>
      <c r="N22" s="10">
        <v>4</v>
      </c>
      <c r="O22" s="10">
        <v>198</v>
      </c>
      <c r="P22" s="10">
        <v>260</v>
      </c>
      <c r="Q22" s="33"/>
      <c r="R22" s="10">
        <v>3</v>
      </c>
      <c r="S22" s="10">
        <v>1</v>
      </c>
      <c r="T22" s="10">
        <v>67</v>
      </c>
      <c r="U22" s="10">
        <v>15</v>
      </c>
      <c r="V22" s="33"/>
      <c r="W22" s="10">
        <v>31</v>
      </c>
      <c r="X22" s="10">
        <v>6</v>
      </c>
      <c r="Y22" s="10">
        <v>1060</v>
      </c>
      <c r="Z22" s="10">
        <v>525</v>
      </c>
    </row>
    <row r="23" spans="1:26" x14ac:dyDescent="0.3">
      <c r="A23" s="31" t="s">
        <v>16</v>
      </c>
      <c r="B23" s="32"/>
      <c r="C23" s="15">
        <v>10309</v>
      </c>
      <c r="D23" s="15">
        <v>321</v>
      </c>
      <c r="E23" s="15">
        <v>357</v>
      </c>
      <c r="F23" s="15">
        <v>16043</v>
      </c>
      <c r="G23" s="33"/>
      <c r="H23" s="10">
        <v>192</v>
      </c>
      <c r="I23" s="10">
        <v>29</v>
      </c>
      <c r="J23" s="10">
        <v>7834</v>
      </c>
      <c r="K23" s="10">
        <v>1948</v>
      </c>
      <c r="L23" s="33"/>
      <c r="M23" s="10">
        <v>47</v>
      </c>
      <c r="N23" s="10">
        <v>35</v>
      </c>
      <c r="O23" s="10">
        <v>2394</v>
      </c>
      <c r="P23" s="10">
        <v>2922</v>
      </c>
      <c r="Q23" s="33"/>
      <c r="R23" s="10">
        <v>36</v>
      </c>
      <c r="S23" s="10">
        <v>18</v>
      </c>
      <c r="T23" s="10">
        <v>453</v>
      </c>
      <c r="U23" s="10">
        <v>492</v>
      </c>
      <c r="V23" s="33"/>
      <c r="W23" s="10">
        <v>275</v>
      </c>
      <c r="X23" s="10">
        <v>82</v>
      </c>
      <c r="Y23" s="10">
        <v>10681</v>
      </c>
      <c r="Z23" s="10">
        <v>5362</v>
      </c>
    </row>
    <row r="24" spans="1:26" x14ac:dyDescent="0.3">
      <c r="A24" s="31" t="s">
        <v>17</v>
      </c>
      <c r="B24" s="32"/>
      <c r="C24" s="15">
        <v>11188</v>
      </c>
      <c r="D24" s="15">
        <v>384</v>
      </c>
      <c r="E24" s="15">
        <v>462</v>
      </c>
      <c r="F24" s="15">
        <v>17812</v>
      </c>
      <c r="G24" s="33"/>
      <c r="H24" s="10">
        <v>226</v>
      </c>
      <c r="I24" s="10">
        <v>35</v>
      </c>
      <c r="J24" s="10">
        <v>8326</v>
      </c>
      <c r="K24" s="10">
        <v>2279</v>
      </c>
      <c r="L24" s="33"/>
      <c r="M24" s="10">
        <v>94</v>
      </c>
      <c r="N24" s="10">
        <v>63</v>
      </c>
      <c r="O24" s="10">
        <v>2829</v>
      </c>
      <c r="P24" s="10">
        <v>3599</v>
      </c>
      <c r="Q24" s="33"/>
      <c r="R24" s="10">
        <v>32</v>
      </c>
      <c r="S24" s="10">
        <v>12</v>
      </c>
      <c r="T24" s="10">
        <v>393</v>
      </c>
      <c r="U24" s="10">
        <v>386</v>
      </c>
      <c r="V24" s="33"/>
      <c r="W24" s="10">
        <v>352</v>
      </c>
      <c r="X24" s="10">
        <v>110</v>
      </c>
      <c r="Y24" s="10">
        <v>11548</v>
      </c>
      <c r="Z24" s="10">
        <v>6264</v>
      </c>
    </row>
    <row r="25" spans="1:26" x14ac:dyDescent="0.3">
      <c r="A25" s="31" t="s">
        <v>18</v>
      </c>
      <c r="B25" s="32"/>
      <c r="C25" s="15">
        <v>911</v>
      </c>
      <c r="D25" s="15">
        <v>53</v>
      </c>
      <c r="E25" s="15">
        <v>59</v>
      </c>
      <c r="F25" s="15">
        <v>1434</v>
      </c>
      <c r="G25" s="33"/>
      <c r="H25" s="10">
        <v>29</v>
      </c>
      <c r="I25" s="10">
        <v>4</v>
      </c>
      <c r="J25" s="10">
        <v>710</v>
      </c>
      <c r="K25" s="10">
        <v>175</v>
      </c>
      <c r="L25" s="33"/>
      <c r="M25" s="10">
        <v>13</v>
      </c>
      <c r="N25" s="10">
        <v>3</v>
      </c>
      <c r="O25" s="10">
        <v>221</v>
      </c>
      <c r="P25" s="10">
        <v>246</v>
      </c>
      <c r="Q25" s="33"/>
      <c r="R25" s="10">
        <v>6</v>
      </c>
      <c r="S25" s="10">
        <v>4</v>
      </c>
      <c r="T25" s="10">
        <v>55</v>
      </c>
      <c r="U25" s="10">
        <v>27</v>
      </c>
      <c r="V25" s="33"/>
      <c r="W25" s="10">
        <v>48</v>
      </c>
      <c r="X25" s="10">
        <v>11</v>
      </c>
      <c r="Y25" s="10">
        <v>986</v>
      </c>
      <c r="Z25" s="10">
        <v>448</v>
      </c>
    </row>
    <row r="26" spans="1:26" x14ac:dyDescent="0.3">
      <c r="A26" s="31" t="s">
        <v>19</v>
      </c>
      <c r="B26" s="32"/>
      <c r="C26" s="15">
        <v>4388</v>
      </c>
      <c r="D26" s="15">
        <v>138</v>
      </c>
      <c r="E26" s="15">
        <v>173</v>
      </c>
      <c r="F26" s="15">
        <v>7341</v>
      </c>
      <c r="G26" s="33"/>
      <c r="H26" s="10">
        <v>81</v>
      </c>
      <c r="I26" s="10">
        <v>8</v>
      </c>
      <c r="J26" s="10">
        <v>3495</v>
      </c>
      <c r="K26" s="10">
        <v>983</v>
      </c>
      <c r="L26" s="33"/>
      <c r="M26" s="10">
        <v>33</v>
      </c>
      <c r="N26" s="10">
        <v>25</v>
      </c>
      <c r="O26" s="10">
        <v>1165</v>
      </c>
      <c r="P26" s="10">
        <v>1455</v>
      </c>
      <c r="Q26" s="33"/>
      <c r="R26" s="10">
        <v>16</v>
      </c>
      <c r="S26" s="10">
        <v>10</v>
      </c>
      <c r="T26" s="10">
        <v>141</v>
      </c>
      <c r="U26" s="10">
        <v>102</v>
      </c>
      <c r="V26" s="33"/>
      <c r="W26" s="10">
        <v>130</v>
      </c>
      <c r="X26" s="10">
        <v>43</v>
      </c>
      <c r="Y26" s="10">
        <v>4801</v>
      </c>
      <c r="Z26" s="10">
        <v>2540</v>
      </c>
    </row>
    <row r="27" spans="1:26" x14ac:dyDescent="0.3">
      <c r="A27" s="31" t="s">
        <v>20</v>
      </c>
      <c r="B27" s="32"/>
      <c r="C27" s="15">
        <v>15389</v>
      </c>
      <c r="D27" s="15">
        <v>333</v>
      </c>
      <c r="E27" s="15">
        <v>365</v>
      </c>
      <c r="F27" s="15">
        <v>22991</v>
      </c>
      <c r="G27" s="33"/>
      <c r="H27" s="10">
        <v>184</v>
      </c>
      <c r="I27" s="10">
        <v>19</v>
      </c>
      <c r="J27" s="10">
        <v>11314</v>
      </c>
      <c r="K27" s="10">
        <v>3622</v>
      </c>
      <c r="L27" s="33"/>
      <c r="M27" s="10">
        <v>48</v>
      </c>
      <c r="N27" s="10">
        <v>45</v>
      </c>
      <c r="O27" s="10">
        <v>2908</v>
      </c>
      <c r="P27" s="10">
        <v>3904</v>
      </c>
      <c r="Q27" s="33"/>
      <c r="R27" s="10">
        <v>35</v>
      </c>
      <c r="S27" s="10">
        <v>34</v>
      </c>
      <c r="T27" s="10">
        <v>643</v>
      </c>
      <c r="U27" s="10">
        <v>600</v>
      </c>
      <c r="V27" s="33"/>
      <c r="W27" s="10">
        <v>267</v>
      </c>
      <c r="X27" s="10">
        <v>98</v>
      </c>
      <c r="Y27" s="10">
        <v>14865</v>
      </c>
      <c r="Z27" s="10">
        <v>8126</v>
      </c>
    </row>
    <row r="28" spans="1:26" x14ac:dyDescent="0.3">
      <c r="A28" s="31" t="s">
        <v>21</v>
      </c>
      <c r="B28" s="32"/>
      <c r="C28" s="15">
        <v>5042</v>
      </c>
      <c r="D28" s="15">
        <v>195</v>
      </c>
      <c r="E28" s="15">
        <v>212</v>
      </c>
      <c r="F28" s="15">
        <v>7413</v>
      </c>
      <c r="G28" s="33"/>
      <c r="H28" s="10">
        <v>116</v>
      </c>
      <c r="I28" s="10">
        <v>15</v>
      </c>
      <c r="J28" s="10">
        <v>3469</v>
      </c>
      <c r="K28" s="10">
        <v>1268</v>
      </c>
      <c r="L28" s="33"/>
      <c r="M28" s="10">
        <v>28</v>
      </c>
      <c r="N28" s="10">
        <v>26</v>
      </c>
      <c r="O28" s="10">
        <v>1054</v>
      </c>
      <c r="P28" s="10">
        <v>1255</v>
      </c>
      <c r="Q28" s="33"/>
      <c r="R28" s="10">
        <v>23</v>
      </c>
      <c r="S28" s="10">
        <v>4</v>
      </c>
      <c r="T28" s="10">
        <v>154</v>
      </c>
      <c r="U28" s="10">
        <v>213</v>
      </c>
      <c r="V28" s="33"/>
      <c r="W28" s="10">
        <v>167</v>
      </c>
      <c r="X28" s="10">
        <v>45</v>
      </c>
      <c r="Y28" s="10">
        <v>4677</v>
      </c>
      <c r="Z28" s="10">
        <v>2736</v>
      </c>
    </row>
    <row r="29" spans="1:26" s="35" customFormat="1" ht="24" customHeight="1" x14ac:dyDescent="0.3">
      <c r="A29" s="16" t="s">
        <v>22</v>
      </c>
      <c r="B29" s="18"/>
      <c r="C29" s="212">
        <v>53834</v>
      </c>
      <c r="D29" s="23">
        <v>1607</v>
      </c>
      <c r="E29" s="23">
        <v>1833</v>
      </c>
      <c r="F29" s="212">
        <v>82961</v>
      </c>
      <c r="G29" s="34"/>
      <c r="H29" s="21">
        <v>946</v>
      </c>
      <c r="I29" s="69">
        <v>125</v>
      </c>
      <c r="J29" s="69">
        <v>39950</v>
      </c>
      <c r="K29" s="69">
        <v>12041</v>
      </c>
      <c r="L29" s="34"/>
      <c r="M29" s="21">
        <v>294</v>
      </c>
      <c r="N29" s="21">
        <v>218</v>
      </c>
      <c r="O29" s="21">
        <v>11779</v>
      </c>
      <c r="P29" s="21">
        <v>15104</v>
      </c>
      <c r="Q29" s="34"/>
      <c r="R29" s="69">
        <v>165</v>
      </c>
      <c r="S29" s="69">
        <v>85</v>
      </c>
      <c r="T29" s="69">
        <v>2120</v>
      </c>
      <c r="U29" s="69">
        <v>1967</v>
      </c>
      <c r="V29" s="34"/>
      <c r="W29" s="21">
        <v>1405</v>
      </c>
      <c r="X29" s="21">
        <v>428</v>
      </c>
      <c r="Y29" s="69">
        <v>53849</v>
      </c>
      <c r="Z29" s="69">
        <v>29112</v>
      </c>
    </row>
    <row r="30" spans="1:26" s="35" customFormat="1" ht="24" customHeight="1" x14ac:dyDescent="0.3">
      <c r="A30" s="17" t="s">
        <v>38</v>
      </c>
      <c r="B30" s="205"/>
      <c r="C30" s="52">
        <v>263100</v>
      </c>
      <c r="D30" s="52">
        <v>6455</v>
      </c>
      <c r="E30" s="52">
        <v>7096</v>
      </c>
      <c r="F30" s="52">
        <v>373286</v>
      </c>
      <c r="G30" s="53"/>
      <c r="H30" s="54">
        <v>3852</v>
      </c>
      <c r="I30" s="54">
        <v>663</v>
      </c>
      <c r="J30" s="54">
        <v>186485</v>
      </c>
      <c r="K30" s="54">
        <v>68662</v>
      </c>
      <c r="L30" s="53"/>
      <c r="M30" s="54">
        <v>838</v>
      </c>
      <c r="N30" s="54">
        <v>711</v>
      </c>
      <c r="O30" s="54">
        <v>40495</v>
      </c>
      <c r="P30" s="54">
        <v>56733</v>
      </c>
      <c r="Q30" s="53"/>
      <c r="R30" s="54">
        <v>652</v>
      </c>
      <c r="S30" s="54">
        <v>380</v>
      </c>
      <c r="T30" s="54">
        <v>10748</v>
      </c>
      <c r="U30" s="54">
        <v>10163</v>
      </c>
      <c r="V30" s="53"/>
      <c r="W30" s="54">
        <v>5342</v>
      </c>
      <c r="X30" s="54">
        <v>1754</v>
      </c>
      <c r="Y30" s="55">
        <v>237728</v>
      </c>
      <c r="Z30" s="54">
        <v>135558</v>
      </c>
    </row>
    <row r="31" spans="1:26" x14ac:dyDescent="0.3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8"/>
      <c r="U31" s="88"/>
      <c r="V31" s="39"/>
      <c r="W31" s="88"/>
      <c r="X31" s="88"/>
      <c r="Y31" s="88"/>
      <c r="Z31" s="88"/>
    </row>
    <row r="32" spans="1:26" x14ac:dyDescent="0.3">
      <c r="A32" s="333" t="s">
        <v>45</v>
      </c>
      <c r="B32" s="333"/>
      <c r="C32" s="333"/>
      <c r="D32" s="333"/>
      <c r="E32" s="333"/>
      <c r="F32" s="333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9"/>
      <c r="R32" s="37"/>
      <c r="S32" s="37"/>
      <c r="T32" s="37"/>
      <c r="U32" s="37"/>
      <c r="V32" s="39"/>
      <c r="W32" s="37"/>
      <c r="X32" s="37"/>
      <c r="Y32" s="37"/>
      <c r="Z32" s="37"/>
    </row>
    <row r="33" spans="1:26" x14ac:dyDescent="0.3">
      <c r="A33" s="341" t="s">
        <v>27</v>
      </c>
      <c r="B33" s="24"/>
      <c r="C33" s="341" t="s">
        <v>23</v>
      </c>
      <c r="D33" s="341"/>
      <c r="E33" s="341"/>
      <c r="F33" s="341"/>
      <c r="G33" s="25"/>
      <c r="H33" s="342" t="s">
        <v>30</v>
      </c>
      <c r="I33" s="342"/>
      <c r="J33" s="342"/>
      <c r="K33" s="342"/>
      <c r="L33" s="26"/>
      <c r="M33" s="342" t="s">
        <v>35</v>
      </c>
      <c r="N33" s="342"/>
      <c r="O33" s="342"/>
      <c r="P33" s="342"/>
      <c r="Q33" s="27"/>
      <c r="R33" s="342" t="s">
        <v>36</v>
      </c>
      <c r="S33" s="342"/>
      <c r="T33" s="342"/>
      <c r="U33" s="342"/>
      <c r="V33" s="27"/>
      <c r="W33" s="342" t="s">
        <v>37</v>
      </c>
      <c r="X33" s="342"/>
      <c r="Y33" s="342"/>
      <c r="Z33" s="342"/>
    </row>
    <row r="34" spans="1:26" x14ac:dyDescent="0.3">
      <c r="A34" s="336"/>
      <c r="B34" s="24"/>
      <c r="C34" s="334"/>
      <c r="D34" s="334"/>
      <c r="E34" s="334"/>
      <c r="F34" s="334"/>
      <c r="G34" s="26"/>
      <c r="H34" s="340" t="s">
        <v>31</v>
      </c>
      <c r="I34" s="340"/>
      <c r="J34" s="340" t="s">
        <v>32</v>
      </c>
      <c r="K34" s="340"/>
      <c r="L34" s="29"/>
      <c r="M34" s="340" t="s">
        <v>31</v>
      </c>
      <c r="N34" s="340"/>
      <c r="O34" s="340" t="s">
        <v>32</v>
      </c>
      <c r="P34" s="340"/>
      <c r="Q34" s="30"/>
      <c r="R34" s="340" t="s">
        <v>31</v>
      </c>
      <c r="S34" s="340"/>
      <c r="T34" s="340" t="s">
        <v>32</v>
      </c>
      <c r="U34" s="340"/>
      <c r="V34" s="30"/>
      <c r="W34" s="340" t="s">
        <v>31</v>
      </c>
      <c r="X34" s="340"/>
      <c r="Y34" s="340" t="s">
        <v>32</v>
      </c>
      <c r="Z34" s="340"/>
    </row>
    <row r="35" spans="1:26" ht="16.8" x14ac:dyDescent="0.3">
      <c r="A35" s="334"/>
      <c r="B35" s="2"/>
      <c r="C35" s="6" t="s">
        <v>29</v>
      </c>
      <c r="D35" s="6" t="s">
        <v>25</v>
      </c>
      <c r="E35" s="6" t="s">
        <v>24</v>
      </c>
      <c r="F35" s="6" t="s">
        <v>26</v>
      </c>
      <c r="G35" s="7"/>
      <c r="H35" s="6" t="s">
        <v>33</v>
      </c>
      <c r="I35" s="6" t="s">
        <v>34</v>
      </c>
      <c r="J35" s="6" t="s">
        <v>33</v>
      </c>
      <c r="K35" s="6" t="s">
        <v>34</v>
      </c>
      <c r="L35" s="7"/>
      <c r="M35" s="6" t="s">
        <v>33</v>
      </c>
      <c r="N35" s="6" t="s">
        <v>34</v>
      </c>
      <c r="O35" s="6" t="s">
        <v>33</v>
      </c>
      <c r="P35" s="6" t="s">
        <v>34</v>
      </c>
      <c r="Q35" s="7"/>
      <c r="R35" s="6" t="s">
        <v>33</v>
      </c>
      <c r="S35" s="6" t="s">
        <v>34</v>
      </c>
      <c r="T35" s="6" t="s">
        <v>33</v>
      </c>
      <c r="U35" s="6" t="s">
        <v>34</v>
      </c>
      <c r="V35" s="7"/>
      <c r="W35" s="6" t="s">
        <v>33</v>
      </c>
      <c r="X35" s="6" t="s">
        <v>34</v>
      </c>
      <c r="Y35" s="6" t="s">
        <v>33</v>
      </c>
      <c r="Z35" s="6" t="s">
        <v>34</v>
      </c>
    </row>
    <row r="36" spans="1:26" x14ac:dyDescent="0.3">
      <c r="A36" s="31" t="s">
        <v>0</v>
      </c>
      <c r="B36" s="32"/>
      <c r="C36" s="15">
        <v>17994</v>
      </c>
      <c r="D36" s="15">
        <v>538</v>
      </c>
      <c r="E36" s="15">
        <v>591</v>
      </c>
      <c r="F36" s="15">
        <v>26420</v>
      </c>
      <c r="G36" s="9"/>
      <c r="H36" s="10">
        <v>334</v>
      </c>
      <c r="I36" s="10">
        <v>46</v>
      </c>
      <c r="J36" s="10">
        <v>12661</v>
      </c>
      <c r="K36" s="10">
        <v>4756</v>
      </c>
      <c r="L36" s="9"/>
      <c r="M36" s="10">
        <v>67</v>
      </c>
      <c r="N36" s="10">
        <v>53</v>
      </c>
      <c r="O36" s="10">
        <v>2952</v>
      </c>
      <c r="P36" s="10">
        <v>4423</v>
      </c>
      <c r="Q36" s="9"/>
      <c r="R36" s="10">
        <v>64</v>
      </c>
      <c r="S36" s="10">
        <v>27</v>
      </c>
      <c r="T36" s="10">
        <v>844</v>
      </c>
      <c r="U36" s="10">
        <v>784</v>
      </c>
      <c r="V36" s="9"/>
      <c r="W36" s="10">
        <v>465</v>
      </c>
      <c r="X36" s="10">
        <v>126</v>
      </c>
      <c r="Y36" s="10">
        <v>16457</v>
      </c>
      <c r="Z36" s="10">
        <v>9963</v>
      </c>
    </row>
    <row r="37" spans="1:26" x14ac:dyDescent="0.3">
      <c r="A37" s="31" t="s">
        <v>1</v>
      </c>
      <c r="B37" s="32"/>
      <c r="C37" s="15">
        <v>453</v>
      </c>
      <c r="D37" s="15">
        <v>17</v>
      </c>
      <c r="E37" s="15">
        <v>21</v>
      </c>
      <c r="F37" s="15">
        <v>668</v>
      </c>
      <c r="G37" s="9"/>
      <c r="H37" s="10">
        <v>12</v>
      </c>
      <c r="I37" s="10">
        <v>2</v>
      </c>
      <c r="J37" s="10">
        <v>306</v>
      </c>
      <c r="K37" s="10">
        <v>145</v>
      </c>
      <c r="L37" s="9"/>
      <c r="M37" s="10">
        <v>3</v>
      </c>
      <c r="N37" s="10">
        <v>2</v>
      </c>
      <c r="O37" s="10">
        <v>88</v>
      </c>
      <c r="P37" s="10">
        <v>102</v>
      </c>
      <c r="Q37" s="9"/>
      <c r="R37" s="10">
        <v>2</v>
      </c>
      <c r="S37" s="10">
        <v>0</v>
      </c>
      <c r="T37" s="10">
        <v>11</v>
      </c>
      <c r="U37" s="10">
        <v>16</v>
      </c>
      <c r="V37" s="9"/>
      <c r="W37" s="10">
        <v>17</v>
      </c>
      <c r="X37" s="10">
        <v>4</v>
      </c>
      <c r="Y37" s="10">
        <v>405</v>
      </c>
      <c r="Z37" s="10">
        <v>263</v>
      </c>
    </row>
    <row r="38" spans="1:26" x14ac:dyDescent="0.3">
      <c r="A38" s="31" t="s">
        <v>2</v>
      </c>
      <c r="B38" s="32"/>
      <c r="C38" s="15">
        <v>54024</v>
      </c>
      <c r="D38" s="15">
        <v>963</v>
      </c>
      <c r="E38" s="15">
        <v>1041</v>
      </c>
      <c r="F38" s="15">
        <v>75993</v>
      </c>
      <c r="G38" s="9"/>
      <c r="H38" s="10">
        <v>622</v>
      </c>
      <c r="I38" s="10">
        <v>78</v>
      </c>
      <c r="J38" s="10">
        <v>39637</v>
      </c>
      <c r="K38" s="10">
        <v>13415</v>
      </c>
      <c r="L38" s="9"/>
      <c r="M38" s="10">
        <v>111</v>
      </c>
      <c r="N38" s="10">
        <v>79</v>
      </c>
      <c r="O38" s="10">
        <v>7990</v>
      </c>
      <c r="P38" s="10">
        <v>10566</v>
      </c>
      <c r="Q38" s="9"/>
      <c r="R38" s="10">
        <v>87</v>
      </c>
      <c r="S38" s="10">
        <v>64</v>
      </c>
      <c r="T38" s="10">
        <v>2136</v>
      </c>
      <c r="U38" s="10">
        <v>2249</v>
      </c>
      <c r="V38" s="9"/>
      <c r="W38" s="10">
        <v>820</v>
      </c>
      <c r="X38" s="10">
        <v>221</v>
      </c>
      <c r="Y38" s="10">
        <v>49763</v>
      </c>
      <c r="Z38" s="10">
        <v>26230</v>
      </c>
    </row>
    <row r="39" spans="1:26" x14ac:dyDescent="0.3">
      <c r="A39" s="31" t="s">
        <v>3</v>
      </c>
      <c r="B39" s="32"/>
      <c r="C39" s="15">
        <v>4009</v>
      </c>
      <c r="D39" s="15">
        <v>114</v>
      </c>
      <c r="E39" s="15">
        <v>126</v>
      </c>
      <c r="F39" s="15">
        <v>5361</v>
      </c>
      <c r="G39" s="9"/>
      <c r="H39" s="10">
        <v>79</v>
      </c>
      <c r="I39" s="10">
        <v>3</v>
      </c>
      <c r="J39" s="10">
        <v>2753</v>
      </c>
      <c r="K39" s="10">
        <v>998</v>
      </c>
      <c r="L39" s="9"/>
      <c r="M39" s="10">
        <v>7</v>
      </c>
      <c r="N39" s="10">
        <v>12</v>
      </c>
      <c r="O39" s="10">
        <v>548</v>
      </c>
      <c r="P39" s="10">
        <v>723</v>
      </c>
      <c r="Q39" s="9"/>
      <c r="R39" s="10">
        <v>13</v>
      </c>
      <c r="S39" s="10">
        <v>12</v>
      </c>
      <c r="T39" s="10">
        <v>174</v>
      </c>
      <c r="U39" s="10">
        <v>165</v>
      </c>
      <c r="V39" s="9"/>
      <c r="W39" s="10">
        <v>99</v>
      </c>
      <c r="X39" s="10">
        <v>27</v>
      </c>
      <c r="Y39" s="10">
        <v>3475</v>
      </c>
      <c r="Z39" s="10">
        <v>1886</v>
      </c>
    </row>
    <row r="40" spans="1:26" x14ac:dyDescent="0.3">
      <c r="A40" s="31" t="s">
        <v>4</v>
      </c>
      <c r="B40" s="32"/>
      <c r="C40" s="15">
        <v>20745</v>
      </c>
      <c r="D40" s="15">
        <v>596</v>
      </c>
      <c r="E40" s="15">
        <v>650</v>
      </c>
      <c r="F40" s="15">
        <v>29229</v>
      </c>
      <c r="G40" s="9"/>
      <c r="H40" s="10">
        <v>425</v>
      </c>
      <c r="I40" s="10">
        <v>54</v>
      </c>
      <c r="J40" s="10">
        <v>15225</v>
      </c>
      <c r="K40" s="10">
        <v>5915</v>
      </c>
      <c r="L40" s="9"/>
      <c r="M40" s="10">
        <v>61</v>
      </c>
      <c r="N40" s="10">
        <v>44</v>
      </c>
      <c r="O40" s="10">
        <v>2969</v>
      </c>
      <c r="P40" s="10">
        <v>3941</v>
      </c>
      <c r="Q40" s="9"/>
      <c r="R40" s="10">
        <v>51</v>
      </c>
      <c r="S40" s="10">
        <v>15</v>
      </c>
      <c r="T40" s="10">
        <v>660</v>
      </c>
      <c r="U40" s="10">
        <v>519</v>
      </c>
      <c r="V40" s="9"/>
      <c r="W40" s="10">
        <v>537</v>
      </c>
      <c r="X40" s="10">
        <v>113</v>
      </c>
      <c r="Y40" s="10">
        <v>18854</v>
      </c>
      <c r="Z40" s="10">
        <v>10375</v>
      </c>
    </row>
    <row r="41" spans="1:26" x14ac:dyDescent="0.3">
      <c r="A41" s="31" t="s">
        <v>5</v>
      </c>
      <c r="B41" s="32"/>
      <c r="C41" s="15">
        <v>5899</v>
      </c>
      <c r="D41" s="15">
        <v>189</v>
      </c>
      <c r="E41" s="15">
        <v>203</v>
      </c>
      <c r="F41" s="15">
        <v>7915</v>
      </c>
      <c r="G41" s="9"/>
      <c r="H41" s="10">
        <v>105</v>
      </c>
      <c r="I41" s="10">
        <v>25</v>
      </c>
      <c r="J41" s="10">
        <v>4005</v>
      </c>
      <c r="K41" s="10">
        <v>1689</v>
      </c>
      <c r="L41" s="9"/>
      <c r="M41" s="10">
        <v>19</v>
      </c>
      <c r="N41" s="10">
        <v>24</v>
      </c>
      <c r="O41" s="10">
        <v>755</v>
      </c>
      <c r="P41" s="10">
        <v>992</v>
      </c>
      <c r="Q41" s="9"/>
      <c r="R41" s="10">
        <v>20</v>
      </c>
      <c r="S41" s="10">
        <v>10</v>
      </c>
      <c r="T41" s="10">
        <v>312</v>
      </c>
      <c r="U41" s="10">
        <v>162</v>
      </c>
      <c r="V41" s="9"/>
      <c r="W41" s="10">
        <v>144</v>
      </c>
      <c r="X41" s="10">
        <v>59</v>
      </c>
      <c r="Y41" s="10">
        <v>5072</v>
      </c>
      <c r="Z41" s="10">
        <v>2843</v>
      </c>
    </row>
    <row r="42" spans="1:26" x14ac:dyDescent="0.3">
      <c r="A42" s="31" t="s">
        <v>6</v>
      </c>
      <c r="B42" s="32"/>
      <c r="C42" s="15">
        <v>10555</v>
      </c>
      <c r="D42" s="15">
        <v>139</v>
      </c>
      <c r="E42" s="15">
        <v>153</v>
      </c>
      <c r="F42" s="15">
        <v>14107</v>
      </c>
      <c r="G42" s="9"/>
      <c r="H42" s="10">
        <v>73</v>
      </c>
      <c r="I42" s="10">
        <v>12</v>
      </c>
      <c r="J42" s="10">
        <v>7242</v>
      </c>
      <c r="K42" s="10">
        <v>2504</v>
      </c>
      <c r="L42" s="9"/>
      <c r="M42" s="10">
        <v>14</v>
      </c>
      <c r="N42" s="10">
        <v>22</v>
      </c>
      <c r="O42" s="10">
        <v>1144</v>
      </c>
      <c r="P42" s="10">
        <v>1973</v>
      </c>
      <c r="Q42" s="9"/>
      <c r="R42" s="10">
        <v>21</v>
      </c>
      <c r="S42" s="10">
        <v>11</v>
      </c>
      <c r="T42" s="10">
        <v>565</v>
      </c>
      <c r="U42" s="10">
        <v>679</v>
      </c>
      <c r="V42" s="9"/>
      <c r="W42" s="10">
        <v>108</v>
      </c>
      <c r="X42" s="10">
        <v>45</v>
      </c>
      <c r="Y42" s="10">
        <v>8951</v>
      </c>
      <c r="Z42" s="10">
        <v>5156</v>
      </c>
    </row>
    <row r="43" spans="1:26" x14ac:dyDescent="0.3">
      <c r="A43" s="31" t="s">
        <v>7</v>
      </c>
      <c r="B43" s="32"/>
      <c r="C43" s="15">
        <v>27272</v>
      </c>
      <c r="D43" s="15">
        <v>718</v>
      </c>
      <c r="E43" s="15">
        <v>789</v>
      </c>
      <c r="F43" s="15">
        <v>37960</v>
      </c>
      <c r="G43" s="9"/>
      <c r="H43" s="10">
        <v>480</v>
      </c>
      <c r="I43" s="10">
        <v>69</v>
      </c>
      <c r="J43" s="10">
        <v>19111</v>
      </c>
      <c r="K43" s="10">
        <v>8351</v>
      </c>
      <c r="L43" s="9"/>
      <c r="M43" s="10">
        <v>78</v>
      </c>
      <c r="N43" s="10">
        <v>67</v>
      </c>
      <c r="O43" s="10">
        <v>3788</v>
      </c>
      <c r="P43" s="10">
        <v>5097</v>
      </c>
      <c r="Q43" s="9"/>
      <c r="R43" s="10">
        <v>62</v>
      </c>
      <c r="S43" s="10">
        <v>33</v>
      </c>
      <c r="T43" s="10">
        <v>878</v>
      </c>
      <c r="U43" s="10">
        <v>735</v>
      </c>
      <c r="V43" s="9"/>
      <c r="W43" s="10">
        <v>620</v>
      </c>
      <c r="X43" s="10">
        <v>169</v>
      </c>
      <c r="Y43" s="10">
        <v>23777</v>
      </c>
      <c r="Z43" s="10">
        <v>14183</v>
      </c>
    </row>
    <row r="44" spans="1:26" s="35" customFormat="1" x14ac:dyDescent="0.3">
      <c r="A44" s="12" t="s">
        <v>8</v>
      </c>
      <c r="B44" s="18"/>
      <c r="C44" s="49">
        <v>140951</v>
      </c>
      <c r="D44" s="49">
        <v>3274</v>
      </c>
      <c r="E44" s="49">
        <v>3574</v>
      </c>
      <c r="F44" s="49">
        <v>197653</v>
      </c>
      <c r="G44" s="20"/>
      <c r="H44" s="50">
        <v>2130</v>
      </c>
      <c r="I44" s="50">
        <v>289</v>
      </c>
      <c r="J44" s="50">
        <v>100940</v>
      </c>
      <c r="K44" s="50">
        <v>37773</v>
      </c>
      <c r="L44" s="20"/>
      <c r="M44" s="50">
        <v>360</v>
      </c>
      <c r="N44" s="50">
        <v>303</v>
      </c>
      <c r="O44" s="50">
        <v>20234</v>
      </c>
      <c r="P44" s="50">
        <v>27817</v>
      </c>
      <c r="Q44" s="20"/>
      <c r="R44" s="50">
        <v>320</v>
      </c>
      <c r="S44" s="21">
        <v>172</v>
      </c>
      <c r="T44" s="50">
        <v>5580</v>
      </c>
      <c r="U44" s="50">
        <v>5309</v>
      </c>
      <c r="V44" s="20"/>
      <c r="W44" s="50">
        <v>2810</v>
      </c>
      <c r="X44" s="50">
        <v>764</v>
      </c>
      <c r="Y44" s="50">
        <v>126754</v>
      </c>
      <c r="Z44" s="50">
        <v>70899</v>
      </c>
    </row>
    <row r="45" spans="1:26" x14ac:dyDescent="0.3">
      <c r="A45" s="31" t="s">
        <v>9</v>
      </c>
      <c r="B45" s="32"/>
      <c r="C45" s="15">
        <v>22240</v>
      </c>
      <c r="D45" s="15">
        <v>445</v>
      </c>
      <c r="E45" s="15">
        <v>487</v>
      </c>
      <c r="F45" s="15">
        <v>29523</v>
      </c>
      <c r="G45" s="9"/>
      <c r="H45" s="10">
        <v>239</v>
      </c>
      <c r="I45" s="10">
        <v>28</v>
      </c>
      <c r="J45" s="10">
        <v>15104</v>
      </c>
      <c r="K45" s="10">
        <v>6590</v>
      </c>
      <c r="L45" s="9"/>
      <c r="M45" s="10">
        <v>64</v>
      </c>
      <c r="N45" s="10">
        <v>53</v>
      </c>
      <c r="O45" s="10">
        <v>2424</v>
      </c>
      <c r="P45" s="10">
        <v>3681</v>
      </c>
      <c r="Q45" s="9"/>
      <c r="R45" s="10">
        <v>64</v>
      </c>
      <c r="S45" s="10">
        <v>39</v>
      </c>
      <c r="T45" s="10">
        <v>917</v>
      </c>
      <c r="U45" s="10">
        <v>807</v>
      </c>
      <c r="V45" s="9"/>
      <c r="W45" s="10">
        <v>367</v>
      </c>
      <c r="X45" s="10">
        <v>120</v>
      </c>
      <c r="Y45" s="10">
        <v>18445</v>
      </c>
      <c r="Z45" s="68">
        <v>11078</v>
      </c>
    </row>
    <row r="46" spans="1:26" x14ac:dyDescent="0.3">
      <c r="A46" s="31" t="s">
        <v>10</v>
      </c>
      <c r="B46" s="32"/>
      <c r="C46" s="15">
        <v>4116</v>
      </c>
      <c r="D46" s="15">
        <v>105</v>
      </c>
      <c r="E46" s="15">
        <v>112</v>
      </c>
      <c r="F46" s="15">
        <v>5954</v>
      </c>
      <c r="G46" s="9"/>
      <c r="H46" s="10">
        <v>60</v>
      </c>
      <c r="I46" s="10">
        <v>7</v>
      </c>
      <c r="J46" s="10">
        <v>2908</v>
      </c>
      <c r="K46" s="10">
        <v>1228</v>
      </c>
      <c r="L46" s="9"/>
      <c r="M46" s="10">
        <v>9</v>
      </c>
      <c r="N46" s="10">
        <v>8</v>
      </c>
      <c r="O46" s="10">
        <v>602</v>
      </c>
      <c r="P46" s="10">
        <v>944</v>
      </c>
      <c r="Q46" s="9"/>
      <c r="R46" s="10">
        <v>16</v>
      </c>
      <c r="S46" s="10">
        <v>12</v>
      </c>
      <c r="T46" s="10">
        <v>125</v>
      </c>
      <c r="U46" s="10">
        <v>147</v>
      </c>
      <c r="V46" s="9"/>
      <c r="W46" s="10">
        <v>85</v>
      </c>
      <c r="X46" s="10">
        <v>27</v>
      </c>
      <c r="Y46" s="10">
        <v>3635</v>
      </c>
      <c r="Z46" s="10">
        <v>2319</v>
      </c>
    </row>
    <row r="47" spans="1:26" x14ac:dyDescent="0.3">
      <c r="A47" s="31" t="s">
        <v>11</v>
      </c>
      <c r="B47" s="32"/>
      <c r="C47" s="15">
        <v>8612</v>
      </c>
      <c r="D47" s="15">
        <v>194</v>
      </c>
      <c r="E47" s="15">
        <v>209</v>
      </c>
      <c r="F47" s="15">
        <v>12607</v>
      </c>
      <c r="G47" s="9"/>
      <c r="H47" s="10">
        <v>111</v>
      </c>
      <c r="I47" s="10">
        <v>19</v>
      </c>
      <c r="J47" s="10">
        <v>6184</v>
      </c>
      <c r="K47" s="10">
        <v>2664</v>
      </c>
      <c r="L47" s="9"/>
      <c r="M47" s="10">
        <v>21</v>
      </c>
      <c r="N47" s="10">
        <v>15</v>
      </c>
      <c r="O47" s="10">
        <v>1310</v>
      </c>
      <c r="P47" s="10">
        <v>1908</v>
      </c>
      <c r="Q47" s="9"/>
      <c r="R47" s="10">
        <v>28</v>
      </c>
      <c r="S47" s="10">
        <v>15</v>
      </c>
      <c r="T47" s="10">
        <v>291</v>
      </c>
      <c r="U47" s="10">
        <v>250</v>
      </c>
      <c r="V47" s="9"/>
      <c r="W47" s="10">
        <v>160</v>
      </c>
      <c r="X47" s="10">
        <v>49</v>
      </c>
      <c r="Y47" s="10">
        <v>7785</v>
      </c>
      <c r="Z47" s="10">
        <v>4822</v>
      </c>
    </row>
    <row r="48" spans="1:26" x14ac:dyDescent="0.3">
      <c r="A48" s="31" t="s">
        <v>12</v>
      </c>
      <c r="B48" s="32"/>
      <c r="C48" s="15">
        <v>32569</v>
      </c>
      <c r="D48" s="15">
        <v>706</v>
      </c>
      <c r="E48" s="15">
        <v>770</v>
      </c>
      <c r="F48" s="15">
        <v>44099</v>
      </c>
      <c r="G48" s="9"/>
      <c r="H48" s="10">
        <v>289</v>
      </c>
      <c r="I48" s="10">
        <v>25</v>
      </c>
      <c r="J48" s="10">
        <v>21669</v>
      </c>
      <c r="K48" s="10">
        <v>8426</v>
      </c>
      <c r="L48" s="9"/>
      <c r="M48" s="10">
        <v>84</v>
      </c>
      <c r="N48" s="10">
        <v>86</v>
      </c>
      <c r="O48" s="10">
        <v>4143</v>
      </c>
      <c r="P48" s="10">
        <v>6738</v>
      </c>
      <c r="Q48" s="9"/>
      <c r="R48" s="10">
        <v>156</v>
      </c>
      <c r="S48" s="10">
        <v>130</v>
      </c>
      <c r="T48" s="10">
        <v>1432</v>
      </c>
      <c r="U48" s="10">
        <v>1691</v>
      </c>
      <c r="V48" s="9"/>
      <c r="W48" s="10">
        <v>529</v>
      </c>
      <c r="X48" s="10">
        <v>241</v>
      </c>
      <c r="Y48" s="10">
        <v>27244</v>
      </c>
      <c r="Z48" s="10">
        <v>16855</v>
      </c>
    </row>
    <row r="49" spans="1:26" s="35" customFormat="1" x14ac:dyDescent="0.3">
      <c r="A49" s="36" t="s">
        <v>13</v>
      </c>
      <c r="B49" s="30"/>
      <c r="C49" s="19">
        <v>67537</v>
      </c>
      <c r="D49" s="104">
        <v>1450</v>
      </c>
      <c r="E49" s="104">
        <v>1578</v>
      </c>
      <c r="F49" s="19">
        <v>92183</v>
      </c>
      <c r="G49" s="20"/>
      <c r="H49" s="69">
        <v>699</v>
      </c>
      <c r="I49" s="69">
        <v>79</v>
      </c>
      <c r="J49" s="21">
        <v>45865</v>
      </c>
      <c r="K49" s="21">
        <v>18908</v>
      </c>
      <c r="L49" s="20"/>
      <c r="M49" s="69">
        <v>178</v>
      </c>
      <c r="N49" s="69">
        <v>162</v>
      </c>
      <c r="O49" s="69">
        <v>8479</v>
      </c>
      <c r="P49" s="69">
        <v>13271</v>
      </c>
      <c r="Q49" s="20"/>
      <c r="R49" s="21">
        <v>264</v>
      </c>
      <c r="S49" s="50">
        <v>196</v>
      </c>
      <c r="T49" s="21">
        <v>2765</v>
      </c>
      <c r="U49" s="21">
        <v>2895</v>
      </c>
      <c r="V49" s="20"/>
      <c r="W49" s="69">
        <v>1141</v>
      </c>
      <c r="X49" s="21">
        <v>437</v>
      </c>
      <c r="Y49" s="69">
        <v>57109</v>
      </c>
      <c r="Z49" s="21">
        <v>35074</v>
      </c>
    </row>
    <row r="50" spans="1:26" x14ac:dyDescent="0.3">
      <c r="A50" s="31" t="s">
        <v>14</v>
      </c>
      <c r="B50" s="32"/>
      <c r="C50" s="15">
        <v>5495</v>
      </c>
      <c r="D50" s="15">
        <v>165</v>
      </c>
      <c r="E50" s="15">
        <v>185</v>
      </c>
      <c r="F50" s="15">
        <v>8496</v>
      </c>
      <c r="G50" s="9"/>
      <c r="H50" s="10">
        <v>102</v>
      </c>
      <c r="I50" s="10">
        <v>8</v>
      </c>
      <c r="J50" s="10">
        <v>4162</v>
      </c>
      <c r="K50" s="10">
        <v>1537</v>
      </c>
      <c r="L50" s="9"/>
      <c r="M50" s="10">
        <v>25</v>
      </c>
      <c r="N50" s="10">
        <v>21</v>
      </c>
      <c r="O50" s="10">
        <v>1033</v>
      </c>
      <c r="P50" s="10">
        <v>1466</v>
      </c>
      <c r="Q50" s="9"/>
      <c r="R50" s="10">
        <v>22</v>
      </c>
      <c r="S50" s="10">
        <v>7</v>
      </c>
      <c r="T50" s="10">
        <v>192</v>
      </c>
      <c r="U50" s="10">
        <v>106</v>
      </c>
      <c r="V50" s="9"/>
      <c r="W50" s="10">
        <v>149</v>
      </c>
      <c r="X50" s="10">
        <v>36</v>
      </c>
      <c r="Y50" s="10">
        <v>5387</v>
      </c>
      <c r="Z50" s="10">
        <v>3109</v>
      </c>
    </row>
    <row r="51" spans="1:26" x14ac:dyDescent="0.3">
      <c r="A51" s="31" t="s">
        <v>15</v>
      </c>
      <c r="B51" s="32"/>
      <c r="C51" s="15">
        <v>877</v>
      </c>
      <c r="D51" s="15">
        <v>27</v>
      </c>
      <c r="E51" s="15">
        <v>30</v>
      </c>
      <c r="F51" s="15">
        <v>1402</v>
      </c>
      <c r="G51" s="9"/>
      <c r="H51" s="10">
        <v>22</v>
      </c>
      <c r="I51" s="10">
        <v>0</v>
      </c>
      <c r="J51" s="10">
        <v>683</v>
      </c>
      <c r="K51" s="10">
        <v>229</v>
      </c>
      <c r="L51" s="9"/>
      <c r="M51" s="10">
        <v>2</v>
      </c>
      <c r="N51" s="10">
        <v>3</v>
      </c>
      <c r="O51" s="10">
        <v>172</v>
      </c>
      <c r="P51" s="10">
        <v>275</v>
      </c>
      <c r="Q51" s="9"/>
      <c r="R51" s="10">
        <v>2</v>
      </c>
      <c r="S51" s="10">
        <v>1</v>
      </c>
      <c r="T51" s="10">
        <v>28</v>
      </c>
      <c r="U51" s="10">
        <v>15</v>
      </c>
      <c r="V51" s="9"/>
      <c r="W51" s="10">
        <v>26</v>
      </c>
      <c r="X51" s="10">
        <v>4</v>
      </c>
      <c r="Y51" s="10">
        <v>883</v>
      </c>
      <c r="Z51" s="10">
        <v>519</v>
      </c>
    </row>
    <row r="52" spans="1:26" x14ac:dyDescent="0.3">
      <c r="A52" s="31" t="s">
        <v>16</v>
      </c>
      <c r="B52" s="32"/>
      <c r="C52" s="15">
        <v>12232</v>
      </c>
      <c r="D52" s="15">
        <v>298</v>
      </c>
      <c r="E52" s="15">
        <v>341</v>
      </c>
      <c r="F52" s="15">
        <v>18906</v>
      </c>
      <c r="G52" s="9"/>
      <c r="H52" s="10">
        <v>181</v>
      </c>
      <c r="I52" s="10">
        <v>8</v>
      </c>
      <c r="J52" s="10">
        <v>9768</v>
      </c>
      <c r="K52" s="10">
        <v>1966</v>
      </c>
      <c r="L52" s="9"/>
      <c r="M52" s="10">
        <v>52</v>
      </c>
      <c r="N52" s="10">
        <v>33</v>
      </c>
      <c r="O52" s="10">
        <v>2708</v>
      </c>
      <c r="P52" s="10">
        <v>3373</v>
      </c>
      <c r="Q52" s="9"/>
      <c r="R52" s="10">
        <v>46</v>
      </c>
      <c r="S52" s="10">
        <v>21</v>
      </c>
      <c r="T52" s="10">
        <v>593</v>
      </c>
      <c r="U52" s="10">
        <v>498</v>
      </c>
      <c r="V52" s="9"/>
      <c r="W52" s="10">
        <v>279</v>
      </c>
      <c r="X52" s="10">
        <v>62</v>
      </c>
      <c r="Y52" s="10">
        <v>13069</v>
      </c>
      <c r="Z52" s="10">
        <v>5837</v>
      </c>
    </row>
    <row r="53" spans="1:26" x14ac:dyDescent="0.3">
      <c r="A53" s="31" t="s">
        <v>17</v>
      </c>
      <c r="B53" s="32"/>
      <c r="C53" s="15">
        <v>11550</v>
      </c>
      <c r="D53" s="15">
        <v>384</v>
      </c>
      <c r="E53" s="15">
        <v>448</v>
      </c>
      <c r="F53" s="15">
        <v>18895</v>
      </c>
      <c r="G53" s="9"/>
      <c r="H53" s="10">
        <v>244</v>
      </c>
      <c r="I53" s="10">
        <v>30</v>
      </c>
      <c r="J53" s="10">
        <v>9156</v>
      </c>
      <c r="K53" s="10">
        <v>2113</v>
      </c>
      <c r="L53" s="9"/>
      <c r="M53" s="10">
        <v>70</v>
      </c>
      <c r="N53" s="10">
        <v>58</v>
      </c>
      <c r="O53" s="10">
        <v>3113</v>
      </c>
      <c r="P53" s="10">
        <v>3873</v>
      </c>
      <c r="Q53" s="9"/>
      <c r="R53" s="10">
        <v>32</v>
      </c>
      <c r="S53" s="10">
        <v>14</v>
      </c>
      <c r="T53" s="10">
        <v>327</v>
      </c>
      <c r="U53" s="10">
        <v>313</v>
      </c>
      <c r="V53" s="9"/>
      <c r="W53" s="10">
        <v>346</v>
      </c>
      <c r="X53" s="10">
        <v>102</v>
      </c>
      <c r="Y53" s="10">
        <v>12596</v>
      </c>
      <c r="Z53" s="10">
        <v>6299</v>
      </c>
    </row>
    <row r="54" spans="1:26" x14ac:dyDescent="0.3">
      <c r="A54" s="31" t="s">
        <v>18</v>
      </c>
      <c r="B54" s="32"/>
      <c r="C54" s="15">
        <v>918</v>
      </c>
      <c r="D54" s="15">
        <v>51</v>
      </c>
      <c r="E54" s="15">
        <v>69</v>
      </c>
      <c r="F54" s="15">
        <v>1556</v>
      </c>
      <c r="G54" s="9"/>
      <c r="H54" s="10">
        <v>33</v>
      </c>
      <c r="I54" s="10">
        <v>2</v>
      </c>
      <c r="J54" s="10">
        <v>736</v>
      </c>
      <c r="K54" s="10">
        <v>187</v>
      </c>
      <c r="L54" s="9"/>
      <c r="M54" s="10">
        <v>11</v>
      </c>
      <c r="N54" s="10">
        <v>11</v>
      </c>
      <c r="O54" s="10">
        <v>264</v>
      </c>
      <c r="P54" s="10">
        <v>300</v>
      </c>
      <c r="Q54" s="9"/>
      <c r="R54" s="10">
        <v>11</v>
      </c>
      <c r="S54" s="10">
        <v>1</v>
      </c>
      <c r="T54" s="10">
        <v>41</v>
      </c>
      <c r="U54" s="10">
        <v>28</v>
      </c>
      <c r="V54" s="9"/>
      <c r="W54" s="10">
        <v>55</v>
      </c>
      <c r="X54" s="10">
        <v>14</v>
      </c>
      <c r="Y54" s="10">
        <v>1041</v>
      </c>
      <c r="Z54" s="10">
        <v>515</v>
      </c>
    </row>
    <row r="55" spans="1:26" x14ac:dyDescent="0.3">
      <c r="A55" s="31" t="s">
        <v>19</v>
      </c>
      <c r="B55" s="32"/>
      <c r="C55" s="15">
        <v>4705</v>
      </c>
      <c r="D55" s="15">
        <v>149</v>
      </c>
      <c r="E55" s="15">
        <v>168</v>
      </c>
      <c r="F55" s="15">
        <v>7897</v>
      </c>
      <c r="G55" s="9"/>
      <c r="H55" s="10">
        <v>91</v>
      </c>
      <c r="I55" s="10">
        <v>10</v>
      </c>
      <c r="J55" s="10">
        <v>3810</v>
      </c>
      <c r="K55" s="10">
        <v>993</v>
      </c>
      <c r="L55" s="9"/>
      <c r="M55" s="10">
        <v>16</v>
      </c>
      <c r="N55" s="10">
        <v>25</v>
      </c>
      <c r="O55" s="10">
        <v>1342</v>
      </c>
      <c r="P55" s="10">
        <v>1471</v>
      </c>
      <c r="Q55" s="9"/>
      <c r="R55" s="10">
        <v>21</v>
      </c>
      <c r="S55" s="10">
        <v>5</v>
      </c>
      <c r="T55" s="10">
        <v>182</v>
      </c>
      <c r="U55" s="10">
        <v>99</v>
      </c>
      <c r="V55" s="9"/>
      <c r="W55" s="10">
        <v>128</v>
      </c>
      <c r="X55" s="10">
        <v>40</v>
      </c>
      <c r="Y55" s="10">
        <v>5334</v>
      </c>
      <c r="Z55" s="10">
        <v>2563</v>
      </c>
    </row>
    <row r="56" spans="1:26" x14ac:dyDescent="0.3">
      <c r="A56" s="31" t="s">
        <v>20</v>
      </c>
      <c r="B56" s="32"/>
      <c r="C56" s="15">
        <v>15805</v>
      </c>
      <c r="D56" s="15">
        <v>363</v>
      </c>
      <c r="E56" s="15">
        <v>391</v>
      </c>
      <c r="F56" s="15">
        <v>23724</v>
      </c>
      <c r="G56" s="9"/>
      <c r="H56" s="10">
        <v>218</v>
      </c>
      <c r="I56" s="10">
        <v>18</v>
      </c>
      <c r="J56" s="10">
        <v>11804</v>
      </c>
      <c r="K56" s="10">
        <v>3542</v>
      </c>
      <c r="L56" s="9"/>
      <c r="M56" s="10">
        <v>50</v>
      </c>
      <c r="N56" s="10">
        <v>41</v>
      </c>
      <c r="O56" s="10">
        <v>3189</v>
      </c>
      <c r="P56" s="10">
        <v>3980</v>
      </c>
      <c r="Q56" s="9"/>
      <c r="R56" s="10">
        <v>50</v>
      </c>
      <c r="S56" s="10">
        <v>14</v>
      </c>
      <c r="T56" s="10">
        <v>675</v>
      </c>
      <c r="U56" s="10">
        <v>534</v>
      </c>
      <c r="V56" s="9"/>
      <c r="W56" s="10">
        <v>318</v>
      </c>
      <c r="X56" s="10">
        <v>73</v>
      </c>
      <c r="Y56" s="10">
        <v>15668</v>
      </c>
      <c r="Z56" s="10">
        <v>8056</v>
      </c>
    </row>
    <row r="57" spans="1:26" x14ac:dyDescent="0.3">
      <c r="A57" s="31" t="s">
        <v>21</v>
      </c>
      <c r="B57" s="32"/>
      <c r="C57" s="15">
        <v>5332</v>
      </c>
      <c r="D57" s="15">
        <v>171</v>
      </c>
      <c r="E57" s="15">
        <v>196</v>
      </c>
      <c r="F57" s="15">
        <v>7780</v>
      </c>
      <c r="G57" s="9"/>
      <c r="H57" s="10">
        <v>101</v>
      </c>
      <c r="I57" s="10">
        <v>15</v>
      </c>
      <c r="J57" s="10">
        <v>3691</v>
      </c>
      <c r="K57" s="10">
        <v>1349</v>
      </c>
      <c r="L57" s="9"/>
      <c r="M57" s="10">
        <v>36</v>
      </c>
      <c r="N57" s="10">
        <v>17</v>
      </c>
      <c r="O57" s="10">
        <v>987</v>
      </c>
      <c r="P57" s="10">
        <v>1347</v>
      </c>
      <c r="Q57" s="9"/>
      <c r="R57" s="10">
        <v>13</v>
      </c>
      <c r="S57" s="10">
        <v>14</v>
      </c>
      <c r="T57" s="10">
        <v>173</v>
      </c>
      <c r="U57" s="10">
        <v>233</v>
      </c>
      <c r="V57" s="9"/>
      <c r="W57" s="10">
        <v>150</v>
      </c>
      <c r="X57" s="10">
        <v>46</v>
      </c>
      <c r="Y57" s="10">
        <v>4851</v>
      </c>
      <c r="Z57" s="10">
        <v>2929</v>
      </c>
    </row>
    <row r="58" spans="1:26" s="35" customFormat="1" ht="22.8" x14ac:dyDescent="0.3">
      <c r="A58" s="16" t="s">
        <v>22</v>
      </c>
      <c r="B58" s="18"/>
      <c r="C58" s="212">
        <v>56914</v>
      </c>
      <c r="D58" s="23">
        <v>1608</v>
      </c>
      <c r="E58" s="23">
        <v>1828</v>
      </c>
      <c r="F58" s="212">
        <v>88656</v>
      </c>
      <c r="G58" s="20"/>
      <c r="H58" s="21">
        <v>992</v>
      </c>
      <c r="I58" s="21">
        <v>91</v>
      </c>
      <c r="J58" s="69">
        <v>43810</v>
      </c>
      <c r="K58" s="69">
        <v>11916</v>
      </c>
      <c r="L58" s="20"/>
      <c r="M58" s="21">
        <v>262</v>
      </c>
      <c r="N58" s="21">
        <v>209</v>
      </c>
      <c r="O58" s="21">
        <v>12808</v>
      </c>
      <c r="P58" s="21">
        <v>16085</v>
      </c>
      <c r="Q58" s="20"/>
      <c r="R58" s="69">
        <v>197</v>
      </c>
      <c r="S58" s="69">
        <v>77</v>
      </c>
      <c r="T58" s="69">
        <v>2211</v>
      </c>
      <c r="U58" s="69">
        <v>1826</v>
      </c>
      <c r="V58" s="20"/>
      <c r="W58" s="21">
        <v>1451</v>
      </c>
      <c r="X58" s="69">
        <v>377</v>
      </c>
      <c r="Y58" s="21">
        <v>58829</v>
      </c>
      <c r="Z58" s="69">
        <v>29827</v>
      </c>
    </row>
    <row r="59" spans="1:26" s="35" customFormat="1" x14ac:dyDescent="0.3">
      <c r="A59" s="17" t="s">
        <v>46</v>
      </c>
      <c r="B59" s="205"/>
      <c r="C59" s="52">
        <v>265402</v>
      </c>
      <c r="D59" s="52">
        <v>6332</v>
      </c>
      <c r="E59" s="52">
        <v>6980</v>
      </c>
      <c r="F59" s="52">
        <v>378492</v>
      </c>
      <c r="G59" s="61"/>
      <c r="H59" s="54">
        <v>3821</v>
      </c>
      <c r="I59" s="54">
        <v>459</v>
      </c>
      <c r="J59" s="54">
        <v>190615</v>
      </c>
      <c r="K59" s="54">
        <v>68597</v>
      </c>
      <c r="L59" s="61"/>
      <c r="M59" s="54">
        <v>800</v>
      </c>
      <c r="N59" s="54">
        <v>674</v>
      </c>
      <c r="O59" s="54">
        <v>41521</v>
      </c>
      <c r="P59" s="54">
        <v>57173</v>
      </c>
      <c r="Q59" s="61"/>
      <c r="R59" s="54">
        <v>781</v>
      </c>
      <c r="S59" s="54">
        <v>445</v>
      </c>
      <c r="T59" s="54">
        <v>10556</v>
      </c>
      <c r="U59" s="54">
        <v>10030</v>
      </c>
      <c r="V59" s="61"/>
      <c r="W59" s="54">
        <v>5402</v>
      </c>
      <c r="X59" s="54">
        <v>1578</v>
      </c>
      <c r="Y59" s="54">
        <v>242692</v>
      </c>
      <c r="Z59" s="54">
        <v>135800</v>
      </c>
    </row>
    <row r="61" spans="1:26" x14ac:dyDescent="0.3">
      <c r="A61" s="72" t="s">
        <v>48</v>
      </c>
      <c r="B61" s="71"/>
      <c r="C61" s="71"/>
      <c r="D61" s="71"/>
      <c r="E61" s="71"/>
      <c r="F61" s="71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</row>
    <row r="62" spans="1:26" x14ac:dyDescent="0.2">
      <c r="A62" s="324" t="s">
        <v>27</v>
      </c>
      <c r="B62" s="1"/>
      <c r="C62" s="326" t="s">
        <v>23</v>
      </c>
      <c r="D62" s="326"/>
      <c r="E62" s="326"/>
      <c r="F62" s="326"/>
      <c r="G62" s="63"/>
      <c r="H62" s="328" t="s">
        <v>30</v>
      </c>
      <c r="I62" s="328"/>
      <c r="J62" s="328"/>
      <c r="K62" s="328"/>
      <c r="L62" s="3"/>
      <c r="M62" s="327" t="s">
        <v>35</v>
      </c>
      <c r="N62" s="325"/>
      <c r="O62" s="325"/>
      <c r="P62" s="325"/>
      <c r="Q62" s="4"/>
      <c r="R62" s="327" t="s">
        <v>36</v>
      </c>
      <c r="S62" s="325"/>
      <c r="T62" s="325"/>
      <c r="U62" s="325"/>
      <c r="V62" s="4"/>
      <c r="W62" s="327" t="s">
        <v>37</v>
      </c>
      <c r="X62" s="325"/>
      <c r="Y62" s="325"/>
      <c r="Z62" s="325"/>
    </row>
    <row r="63" spans="1:26" x14ac:dyDescent="0.2">
      <c r="A63" s="324"/>
      <c r="B63" s="1"/>
      <c r="C63" s="327"/>
      <c r="D63" s="327"/>
      <c r="E63" s="327"/>
      <c r="F63" s="327"/>
      <c r="G63" s="3"/>
      <c r="H63" s="329" t="s">
        <v>31</v>
      </c>
      <c r="I63" s="329"/>
      <c r="J63" s="329" t="s">
        <v>32</v>
      </c>
      <c r="K63" s="329"/>
      <c r="L63" s="64"/>
      <c r="M63" s="329" t="s">
        <v>31</v>
      </c>
      <c r="N63" s="329"/>
      <c r="O63" s="329" t="s">
        <v>32</v>
      </c>
      <c r="P63" s="329"/>
      <c r="Q63" s="5"/>
      <c r="R63" s="329" t="s">
        <v>31</v>
      </c>
      <c r="S63" s="329"/>
      <c r="T63" s="329" t="s">
        <v>32</v>
      </c>
      <c r="U63" s="329"/>
      <c r="V63" s="5"/>
      <c r="W63" s="329" t="s">
        <v>31</v>
      </c>
      <c r="X63" s="329"/>
      <c r="Y63" s="329" t="s">
        <v>32</v>
      </c>
      <c r="Z63" s="329"/>
    </row>
    <row r="64" spans="1:26" ht="16.8" x14ac:dyDescent="0.3">
      <c r="A64" s="325"/>
      <c r="B64" s="2"/>
      <c r="C64" s="6" t="s">
        <v>29</v>
      </c>
      <c r="D64" s="6" t="s">
        <v>25</v>
      </c>
      <c r="E64" s="6" t="s">
        <v>24</v>
      </c>
      <c r="F64" s="6" t="s">
        <v>26</v>
      </c>
      <c r="G64" s="7"/>
      <c r="H64" s="6" t="s">
        <v>33</v>
      </c>
      <c r="I64" s="6" t="s">
        <v>34</v>
      </c>
      <c r="J64" s="6" t="s">
        <v>33</v>
      </c>
      <c r="K64" s="6" t="s">
        <v>34</v>
      </c>
      <c r="L64" s="7"/>
      <c r="M64" s="6" t="s">
        <v>33</v>
      </c>
      <c r="N64" s="6" t="s">
        <v>34</v>
      </c>
      <c r="O64" s="6" t="s">
        <v>33</v>
      </c>
      <c r="P64" s="6" t="s">
        <v>34</v>
      </c>
      <c r="Q64" s="7"/>
      <c r="R64" s="6" t="s">
        <v>33</v>
      </c>
      <c r="S64" s="6" t="s">
        <v>34</v>
      </c>
      <c r="T64" s="6" t="s">
        <v>33</v>
      </c>
      <c r="U64" s="6" t="s">
        <v>34</v>
      </c>
      <c r="V64" s="7"/>
      <c r="W64" s="6" t="s">
        <v>33</v>
      </c>
      <c r="X64" s="6" t="s">
        <v>34</v>
      </c>
      <c r="Y64" s="6" t="s">
        <v>33</v>
      </c>
      <c r="Z64" s="6" t="s">
        <v>34</v>
      </c>
    </row>
    <row r="65" spans="1:26" x14ac:dyDescent="0.3">
      <c r="A65" s="11" t="s">
        <v>0</v>
      </c>
      <c r="B65" s="8"/>
      <c r="C65" s="15">
        <v>16111</v>
      </c>
      <c r="D65" s="15">
        <v>504</v>
      </c>
      <c r="E65" s="15">
        <v>569</v>
      </c>
      <c r="F65" s="15">
        <v>23223</v>
      </c>
      <c r="G65" s="9"/>
      <c r="H65" s="10">
        <v>317</v>
      </c>
      <c r="I65" s="10">
        <v>57</v>
      </c>
      <c r="J65" s="10">
        <v>10909</v>
      </c>
      <c r="K65" s="10">
        <v>4318</v>
      </c>
      <c r="L65" s="9"/>
      <c r="M65" s="10">
        <v>58</v>
      </c>
      <c r="N65" s="10">
        <v>60</v>
      </c>
      <c r="O65" s="10">
        <v>2527</v>
      </c>
      <c r="P65" s="10">
        <v>3964</v>
      </c>
      <c r="Q65" s="9"/>
      <c r="R65" s="10">
        <v>53</v>
      </c>
      <c r="S65" s="10">
        <v>24</v>
      </c>
      <c r="T65" s="10">
        <v>812</v>
      </c>
      <c r="U65" s="10">
        <v>693</v>
      </c>
      <c r="V65" s="9"/>
      <c r="W65" s="10">
        <v>428</v>
      </c>
      <c r="X65" s="10">
        <v>141</v>
      </c>
      <c r="Y65" s="10">
        <v>14248</v>
      </c>
      <c r="Z65" s="10">
        <v>8975</v>
      </c>
    </row>
    <row r="66" spans="1:26" x14ac:dyDescent="0.3">
      <c r="A66" s="11" t="s">
        <v>1</v>
      </c>
      <c r="B66" s="8"/>
      <c r="C66" s="15">
        <v>413</v>
      </c>
      <c r="D66" s="15">
        <v>16</v>
      </c>
      <c r="E66" s="15">
        <v>16</v>
      </c>
      <c r="F66" s="15">
        <v>557</v>
      </c>
      <c r="G66" s="9"/>
      <c r="H66" s="10">
        <v>9</v>
      </c>
      <c r="I66" s="10">
        <v>3</v>
      </c>
      <c r="J66" s="10">
        <v>283</v>
      </c>
      <c r="K66" s="10">
        <v>107</v>
      </c>
      <c r="L66" s="9"/>
      <c r="M66" s="10">
        <v>0</v>
      </c>
      <c r="N66" s="10">
        <v>1</v>
      </c>
      <c r="O66" s="10">
        <v>54</v>
      </c>
      <c r="P66" s="10">
        <v>68</v>
      </c>
      <c r="Q66" s="9"/>
      <c r="R66" s="10">
        <v>2</v>
      </c>
      <c r="S66" s="10">
        <v>1</v>
      </c>
      <c r="T66" s="10">
        <v>26</v>
      </c>
      <c r="U66" s="10">
        <v>19</v>
      </c>
      <c r="V66" s="9"/>
      <c r="W66" s="10">
        <v>11</v>
      </c>
      <c r="X66" s="10">
        <v>5</v>
      </c>
      <c r="Y66" s="10">
        <v>363</v>
      </c>
      <c r="Z66" s="10">
        <v>194</v>
      </c>
    </row>
    <row r="67" spans="1:26" x14ac:dyDescent="0.3">
      <c r="A67" s="11" t="s">
        <v>2</v>
      </c>
      <c r="B67" s="8"/>
      <c r="C67" s="15">
        <v>51101</v>
      </c>
      <c r="D67" s="15">
        <v>907</v>
      </c>
      <c r="E67" s="15">
        <v>977</v>
      </c>
      <c r="F67" s="15">
        <v>70274</v>
      </c>
      <c r="G67" s="9"/>
      <c r="H67" s="10">
        <v>620</v>
      </c>
      <c r="I67" s="10">
        <v>68</v>
      </c>
      <c r="J67" s="10">
        <v>36987</v>
      </c>
      <c r="K67" s="10">
        <v>12512</v>
      </c>
      <c r="L67" s="9"/>
      <c r="M67" s="10">
        <v>105</v>
      </c>
      <c r="N67" s="10">
        <v>65</v>
      </c>
      <c r="O67" s="10">
        <v>7119</v>
      </c>
      <c r="P67" s="10">
        <v>9387</v>
      </c>
      <c r="Q67" s="9"/>
      <c r="R67" s="10">
        <v>81</v>
      </c>
      <c r="S67" s="10">
        <v>38</v>
      </c>
      <c r="T67" s="10">
        <v>2112</v>
      </c>
      <c r="U67" s="10">
        <v>2157</v>
      </c>
      <c r="V67" s="9"/>
      <c r="W67" s="10">
        <v>806</v>
      </c>
      <c r="X67" s="10">
        <v>171</v>
      </c>
      <c r="Y67" s="10">
        <v>46218</v>
      </c>
      <c r="Z67" s="10">
        <v>24056</v>
      </c>
    </row>
    <row r="68" spans="1:26" x14ac:dyDescent="0.3">
      <c r="A68" s="11" t="s">
        <v>3</v>
      </c>
      <c r="B68" s="8"/>
      <c r="C68" s="15">
        <v>3572</v>
      </c>
      <c r="D68" s="15">
        <v>120</v>
      </c>
      <c r="E68" s="15">
        <v>130</v>
      </c>
      <c r="F68" s="15">
        <v>4706</v>
      </c>
      <c r="G68" s="9"/>
      <c r="H68" s="10">
        <v>83</v>
      </c>
      <c r="I68" s="10">
        <v>8</v>
      </c>
      <c r="J68" s="10">
        <v>2426</v>
      </c>
      <c r="K68" s="10">
        <v>896</v>
      </c>
      <c r="L68" s="9"/>
      <c r="M68" s="10">
        <v>15</v>
      </c>
      <c r="N68" s="10">
        <v>11</v>
      </c>
      <c r="O68" s="10">
        <v>489</v>
      </c>
      <c r="P68" s="10">
        <v>622</v>
      </c>
      <c r="Q68" s="9"/>
      <c r="R68" s="10">
        <v>9</v>
      </c>
      <c r="S68" s="10">
        <v>4</v>
      </c>
      <c r="T68" s="10">
        <v>132</v>
      </c>
      <c r="U68" s="10">
        <v>141</v>
      </c>
      <c r="V68" s="9"/>
      <c r="W68" s="10">
        <v>107</v>
      </c>
      <c r="X68" s="10">
        <v>23</v>
      </c>
      <c r="Y68" s="10">
        <v>3047</v>
      </c>
      <c r="Z68" s="10">
        <v>1659</v>
      </c>
    </row>
    <row r="69" spans="1:26" x14ac:dyDescent="0.3">
      <c r="A69" s="11" t="s">
        <v>4</v>
      </c>
      <c r="B69" s="8"/>
      <c r="C69" s="15">
        <v>19213</v>
      </c>
      <c r="D69" s="15">
        <v>631</v>
      </c>
      <c r="E69" s="15">
        <v>711</v>
      </c>
      <c r="F69" s="15">
        <v>26938</v>
      </c>
      <c r="G69" s="9"/>
      <c r="H69" s="10">
        <v>419</v>
      </c>
      <c r="I69" s="10">
        <v>64</v>
      </c>
      <c r="J69" s="10">
        <v>13949</v>
      </c>
      <c r="K69" s="10">
        <v>5441</v>
      </c>
      <c r="L69" s="9"/>
      <c r="M69" s="10">
        <v>79</v>
      </c>
      <c r="N69" s="10">
        <v>76</v>
      </c>
      <c r="O69" s="10">
        <v>2771</v>
      </c>
      <c r="P69" s="10">
        <v>3605</v>
      </c>
      <c r="Q69" s="9"/>
      <c r="R69" s="10">
        <v>45</v>
      </c>
      <c r="S69" s="10">
        <v>28</v>
      </c>
      <c r="T69" s="10">
        <v>657</v>
      </c>
      <c r="U69" s="10">
        <v>515</v>
      </c>
      <c r="V69" s="9"/>
      <c r="W69" s="10">
        <v>543</v>
      </c>
      <c r="X69" s="10">
        <v>168</v>
      </c>
      <c r="Y69" s="10">
        <v>17377</v>
      </c>
      <c r="Z69" s="10">
        <v>9561</v>
      </c>
    </row>
    <row r="70" spans="1:26" x14ac:dyDescent="0.3">
      <c r="A70" s="11" t="s">
        <v>5</v>
      </c>
      <c r="B70" s="8"/>
      <c r="C70" s="15">
        <v>5563</v>
      </c>
      <c r="D70" s="15">
        <v>171</v>
      </c>
      <c r="E70" s="15">
        <v>186</v>
      </c>
      <c r="F70" s="15">
        <v>7427</v>
      </c>
      <c r="G70" s="9"/>
      <c r="H70" s="10">
        <v>114</v>
      </c>
      <c r="I70" s="10">
        <v>9</v>
      </c>
      <c r="J70" s="10">
        <v>3790</v>
      </c>
      <c r="K70" s="10">
        <v>1467</v>
      </c>
      <c r="L70" s="9"/>
      <c r="M70" s="10">
        <v>16</v>
      </c>
      <c r="N70" s="10">
        <v>22</v>
      </c>
      <c r="O70" s="10">
        <v>772</v>
      </c>
      <c r="P70" s="10">
        <v>945</v>
      </c>
      <c r="Q70" s="9"/>
      <c r="R70" s="10">
        <v>17</v>
      </c>
      <c r="S70" s="10">
        <v>8</v>
      </c>
      <c r="T70" s="10">
        <v>289</v>
      </c>
      <c r="U70" s="10">
        <v>164</v>
      </c>
      <c r="V70" s="9"/>
      <c r="W70" s="10">
        <v>147</v>
      </c>
      <c r="X70" s="10">
        <v>39</v>
      </c>
      <c r="Y70" s="10">
        <v>4851</v>
      </c>
      <c r="Z70" s="10">
        <v>2576</v>
      </c>
    </row>
    <row r="71" spans="1:26" x14ac:dyDescent="0.3">
      <c r="A71" s="11" t="s">
        <v>6</v>
      </c>
      <c r="B71" s="8"/>
      <c r="C71" s="15">
        <v>10021</v>
      </c>
      <c r="D71" s="15">
        <v>120</v>
      </c>
      <c r="E71" s="15">
        <v>131</v>
      </c>
      <c r="F71" s="15">
        <v>13056</v>
      </c>
      <c r="G71" s="9"/>
      <c r="H71" s="10">
        <v>66</v>
      </c>
      <c r="I71" s="10">
        <v>7</v>
      </c>
      <c r="J71" s="10">
        <v>6682</v>
      </c>
      <c r="K71" s="10">
        <v>2481</v>
      </c>
      <c r="L71" s="9"/>
      <c r="M71" s="10">
        <v>12</v>
      </c>
      <c r="N71" s="10">
        <v>14</v>
      </c>
      <c r="O71" s="10">
        <v>852</v>
      </c>
      <c r="P71" s="10">
        <v>1764</v>
      </c>
      <c r="Q71" s="9"/>
      <c r="R71" s="10">
        <v>17</v>
      </c>
      <c r="S71" s="10">
        <v>15</v>
      </c>
      <c r="T71" s="10">
        <v>586</v>
      </c>
      <c r="U71" s="10">
        <v>691</v>
      </c>
      <c r="V71" s="9"/>
      <c r="W71" s="10">
        <v>95</v>
      </c>
      <c r="X71" s="10">
        <v>36</v>
      </c>
      <c r="Y71" s="10">
        <v>8120</v>
      </c>
      <c r="Z71" s="10">
        <v>4936</v>
      </c>
    </row>
    <row r="72" spans="1:26" x14ac:dyDescent="0.3">
      <c r="A72" s="11" t="s">
        <v>7</v>
      </c>
      <c r="B72" s="8"/>
      <c r="C72" s="15">
        <v>26454</v>
      </c>
      <c r="D72" s="15">
        <v>704</v>
      </c>
      <c r="E72" s="15">
        <v>756</v>
      </c>
      <c r="F72" s="15">
        <v>36552</v>
      </c>
      <c r="G72" s="9"/>
      <c r="H72" s="10">
        <v>444</v>
      </c>
      <c r="I72" s="10">
        <v>82</v>
      </c>
      <c r="J72" s="10">
        <v>18605</v>
      </c>
      <c r="K72" s="10">
        <v>8067</v>
      </c>
      <c r="L72" s="9"/>
      <c r="M72" s="10">
        <v>71</v>
      </c>
      <c r="N72" s="10">
        <v>59</v>
      </c>
      <c r="O72" s="10">
        <v>3713</v>
      </c>
      <c r="P72" s="10">
        <v>4674</v>
      </c>
      <c r="Q72" s="9"/>
      <c r="R72" s="10">
        <v>59</v>
      </c>
      <c r="S72" s="10">
        <v>41</v>
      </c>
      <c r="T72" s="10">
        <v>797</v>
      </c>
      <c r="U72" s="10">
        <v>696</v>
      </c>
      <c r="V72" s="9"/>
      <c r="W72" s="10">
        <v>574</v>
      </c>
      <c r="X72" s="10">
        <v>182</v>
      </c>
      <c r="Y72" s="10">
        <v>23115</v>
      </c>
      <c r="Z72" s="10">
        <v>13437</v>
      </c>
    </row>
    <row r="73" spans="1:26" s="35" customFormat="1" x14ac:dyDescent="0.3">
      <c r="A73" s="17" t="s">
        <v>8</v>
      </c>
      <c r="B73" s="18"/>
      <c r="C73" s="49">
        <v>132448</v>
      </c>
      <c r="D73" s="49">
        <v>3173</v>
      </c>
      <c r="E73" s="49">
        <v>3476</v>
      </c>
      <c r="F73" s="49">
        <v>182733</v>
      </c>
      <c r="G73" s="20"/>
      <c r="H73" s="50">
        <v>2072</v>
      </c>
      <c r="I73" s="50">
        <v>298</v>
      </c>
      <c r="J73" s="50">
        <v>93631</v>
      </c>
      <c r="K73" s="50">
        <v>35289</v>
      </c>
      <c r="L73" s="20"/>
      <c r="M73" s="50">
        <v>356</v>
      </c>
      <c r="N73" s="50">
        <v>308</v>
      </c>
      <c r="O73" s="50">
        <v>18297</v>
      </c>
      <c r="P73" s="50">
        <v>25029</v>
      </c>
      <c r="Q73" s="20"/>
      <c r="R73" s="50">
        <v>283</v>
      </c>
      <c r="S73" s="50">
        <v>159</v>
      </c>
      <c r="T73" s="50">
        <v>5411</v>
      </c>
      <c r="U73" s="50">
        <v>5076</v>
      </c>
      <c r="V73" s="20"/>
      <c r="W73" s="50">
        <v>2711</v>
      </c>
      <c r="X73" s="50">
        <v>765</v>
      </c>
      <c r="Y73" s="50">
        <v>117339</v>
      </c>
      <c r="Z73" s="50">
        <v>65394</v>
      </c>
    </row>
    <row r="74" spans="1:26" x14ac:dyDescent="0.3">
      <c r="A74" s="11" t="s">
        <v>9</v>
      </c>
      <c r="B74" s="8"/>
      <c r="C74" s="15">
        <v>22798</v>
      </c>
      <c r="D74" s="15">
        <v>399</v>
      </c>
      <c r="E74" s="15">
        <v>434</v>
      </c>
      <c r="F74" s="15">
        <v>30386</v>
      </c>
      <c r="G74" s="9"/>
      <c r="H74" s="10">
        <v>227</v>
      </c>
      <c r="I74" s="10">
        <v>36</v>
      </c>
      <c r="J74" s="10">
        <v>15643</v>
      </c>
      <c r="K74" s="10">
        <v>6651</v>
      </c>
      <c r="L74" s="9"/>
      <c r="M74" s="10">
        <v>48</v>
      </c>
      <c r="N74" s="10">
        <v>41</v>
      </c>
      <c r="O74" s="10">
        <v>2537</v>
      </c>
      <c r="P74" s="10">
        <v>3685</v>
      </c>
      <c r="Q74" s="9"/>
      <c r="R74" s="10">
        <v>52</v>
      </c>
      <c r="S74" s="10">
        <v>30</v>
      </c>
      <c r="T74" s="10">
        <v>957</v>
      </c>
      <c r="U74" s="10">
        <v>913</v>
      </c>
      <c r="V74" s="9"/>
      <c r="W74" s="10">
        <v>327</v>
      </c>
      <c r="X74" s="10">
        <v>107</v>
      </c>
      <c r="Y74" s="10">
        <v>19137</v>
      </c>
      <c r="Z74" s="10">
        <v>11249</v>
      </c>
    </row>
    <row r="75" spans="1:26" x14ac:dyDescent="0.3">
      <c r="A75" s="11" t="s">
        <v>10</v>
      </c>
      <c r="B75" s="8"/>
      <c r="C75" s="15">
        <v>3861</v>
      </c>
      <c r="D75" s="15">
        <v>110</v>
      </c>
      <c r="E75" s="15">
        <v>127</v>
      </c>
      <c r="F75" s="15">
        <v>5493</v>
      </c>
      <c r="G75" s="9"/>
      <c r="H75" s="10">
        <v>73</v>
      </c>
      <c r="I75" s="10">
        <v>5</v>
      </c>
      <c r="J75" s="10">
        <v>2720</v>
      </c>
      <c r="K75" s="10">
        <v>1133</v>
      </c>
      <c r="L75" s="9"/>
      <c r="M75" s="10">
        <v>15</v>
      </c>
      <c r="N75" s="10">
        <v>14</v>
      </c>
      <c r="O75" s="10">
        <v>523</v>
      </c>
      <c r="P75" s="10">
        <v>823</v>
      </c>
      <c r="Q75" s="9"/>
      <c r="R75" s="10">
        <v>10</v>
      </c>
      <c r="S75" s="10">
        <v>10</v>
      </c>
      <c r="T75" s="10">
        <v>159</v>
      </c>
      <c r="U75" s="10">
        <v>135</v>
      </c>
      <c r="V75" s="9"/>
      <c r="W75" s="10">
        <v>98</v>
      </c>
      <c r="X75" s="10">
        <v>29</v>
      </c>
      <c r="Y75" s="10">
        <v>3402</v>
      </c>
      <c r="Z75" s="10">
        <v>2091</v>
      </c>
    </row>
    <row r="76" spans="1:26" x14ac:dyDescent="0.3">
      <c r="A76" s="11" t="s">
        <v>11</v>
      </c>
      <c r="B76" s="8"/>
      <c r="C76" s="15">
        <v>8405</v>
      </c>
      <c r="D76" s="15">
        <v>166</v>
      </c>
      <c r="E76" s="15">
        <v>193</v>
      </c>
      <c r="F76" s="15">
        <v>11921</v>
      </c>
      <c r="G76" s="9"/>
      <c r="H76" s="10">
        <v>106</v>
      </c>
      <c r="I76" s="10">
        <v>15</v>
      </c>
      <c r="J76" s="10">
        <v>6030</v>
      </c>
      <c r="K76" s="10">
        <v>2513</v>
      </c>
      <c r="L76" s="9"/>
      <c r="M76" s="10">
        <v>28</v>
      </c>
      <c r="N76" s="10">
        <v>14</v>
      </c>
      <c r="O76" s="10">
        <v>1116</v>
      </c>
      <c r="P76" s="10">
        <v>1741</v>
      </c>
      <c r="Q76" s="9"/>
      <c r="R76" s="10">
        <v>25</v>
      </c>
      <c r="S76" s="10">
        <v>5</v>
      </c>
      <c r="T76" s="10">
        <v>312</v>
      </c>
      <c r="U76" s="10">
        <v>209</v>
      </c>
      <c r="V76" s="9"/>
      <c r="W76" s="10">
        <v>159</v>
      </c>
      <c r="X76" s="10">
        <v>34</v>
      </c>
      <c r="Y76" s="10">
        <v>7458</v>
      </c>
      <c r="Z76" s="10">
        <v>4463</v>
      </c>
    </row>
    <row r="77" spans="1:26" x14ac:dyDescent="0.3">
      <c r="A77" s="11" t="s">
        <v>12</v>
      </c>
      <c r="B77" s="8"/>
      <c r="C77" s="15">
        <v>31366</v>
      </c>
      <c r="D77" s="15">
        <v>524</v>
      </c>
      <c r="E77" s="15">
        <v>582</v>
      </c>
      <c r="F77" s="15">
        <v>43553</v>
      </c>
      <c r="G77" s="9"/>
      <c r="H77" s="10">
        <v>335</v>
      </c>
      <c r="I77" s="10">
        <v>30</v>
      </c>
      <c r="J77" s="10">
        <v>21540</v>
      </c>
      <c r="K77" s="10">
        <v>7712</v>
      </c>
      <c r="L77" s="9"/>
      <c r="M77" s="10">
        <v>68</v>
      </c>
      <c r="N77" s="10">
        <v>56</v>
      </c>
      <c r="O77" s="10">
        <v>4540</v>
      </c>
      <c r="P77" s="10">
        <v>6933</v>
      </c>
      <c r="Q77" s="9"/>
      <c r="R77" s="10">
        <v>68</v>
      </c>
      <c r="S77" s="10">
        <v>25</v>
      </c>
      <c r="T77" s="10">
        <v>1474</v>
      </c>
      <c r="U77" s="10">
        <v>1354</v>
      </c>
      <c r="V77" s="9"/>
      <c r="W77" s="10">
        <v>471</v>
      </c>
      <c r="X77" s="10">
        <v>111</v>
      </c>
      <c r="Y77" s="10">
        <v>27554</v>
      </c>
      <c r="Z77" s="10">
        <v>15999</v>
      </c>
    </row>
    <row r="78" spans="1:26" s="35" customFormat="1" x14ac:dyDescent="0.3">
      <c r="A78" s="47" t="s">
        <v>13</v>
      </c>
      <c r="B78" s="22"/>
      <c r="C78" s="19">
        <v>66430</v>
      </c>
      <c r="D78" s="19">
        <v>1199</v>
      </c>
      <c r="E78" s="104">
        <v>1336</v>
      </c>
      <c r="F78" s="19">
        <v>91353</v>
      </c>
      <c r="G78" s="20"/>
      <c r="H78" s="69">
        <v>741</v>
      </c>
      <c r="I78" s="21">
        <v>86</v>
      </c>
      <c r="J78" s="21">
        <v>45933</v>
      </c>
      <c r="K78" s="21">
        <v>18009</v>
      </c>
      <c r="L78" s="20"/>
      <c r="M78" s="69">
        <v>159</v>
      </c>
      <c r="N78" s="69">
        <v>125</v>
      </c>
      <c r="O78" s="69">
        <v>8716</v>
      </c>
      <c r="P78" s="69">
        <v>13182</v>
      </c>
      <c r="Q78" s="20"/>
      <c r="R78" s="21">
        <v>155</v>
      </c>
      <c r="S78" s="21">
        <v>70</v>
      </c>
      <c r="T78" s="21">
        <v>2902</v>
      </c>
      <c r="U78" s="21">
        <v>2611</v>
      </c>
      <c r="V78" s="20"/>
      <c r="W78" s="69">
        <v>1055</v>
      </c>
      <c r="X78" s="69">
        <v>281</v>
      </c>
      <c r="Y78" s="21">
        <v>57551</v>
      </c>
      <c r="Z78" s="21">
        <v>33802</v>
      </c>
    </row>
    <row r="79" spans="1:26" x14ac:dyDescent="0.3">
      <c r="A79" s="11" t="s">
        <v>14</v>
      </c>
      <c r="B79" s="8"/>
      <c r="C79" s="15">
        <v>5286</v>
      </c>
      <c r="D79" s="15">
        <v>140</v>
      </c>
      <c r="E79" s="15">
        <v>154</v>
      </c>
      <c r="F79" s="15">
        <v>8066</v>
      </c>
      <c r="G79" s="9"/>
      <c r="H79" s="10">
        <v>87</v>
      </c>
      <c r="I79" s="10">
        <v>13</v>
      </c>
      <c r="J79" s="10">
        <v>3932</v>
      </c>
      <c r="K79" s="10">
        <v>1540</v>
      </c>
      <c r="L79" s="9"/>
      <c r="M79" s="10">
        <v>16</v>
      </c>
      <c r="N79" s="10">
        <v>21</v>
      </c>
      <c r="O79" s="10">
        <v>948</v>
      </c>
      <c r="P79" s="10">
        <v>1324</v>
      </c>
      <c r="Q79" s="9"/>
      <c r="R79" s="10">
        <v>9</v>
      </c>
      <c r="S79" s="10">
        <v>8</v>
      </c>
      <c r="T79" s="10">
        <v>220</v>
      </c>
      <c r="U79" s="10">
        <v>102</v>
      </c>
      <c r="V79" s="9"/>
      <c r="W79" s="10">
        <v>112</v>
      </c>
      <c r="X79" s="10">
        <v>42</v>
      </c>
      <c r="Y79" s="10">
        <v>5100</v>
      </c>
      <c r="Z79" s="10">
        <v>2966</v>
      </c>
    </row>
    <row r="80" spans="1:26" x14ac:dyDescent="0.3">
      <c r="A80" s="11" t="s">
        <v>15</v>
      </c>
      <c r="B80" s="8"/>
      <c r="C80" s="15">
        <v>743</v>
      </c>
      <c r="D80" s="15">
        <v>36</v>
      </c>
      <c r="E80" s="15">
        <v>42</v>
      </c>
      <c r="F80" s="15">
        <v>1135</v>
      </c>
      <c r="G80" s="9"/>
      <c r="H80" s="10">
        <v>23</v>
      </c>
      <c r="I80" s="10">
        <v>2</v>
      </c>
      <c r="J80" s="10">
        <v>585</v>
      </c>
      <c r="K80" s="10">
        <v>151</v>
      </c>
      <c r="L80" s="9"/>
      <c r="M80" s="10">
        <v>6</v>
      </c>
      <c r="N80" s="10">
        <v>6</v>
      </c>
      <c r="O80" s="10">
        <v>166</v>
      </c>
      <c r="P80" s="10">
        <v>182</v>
      </c>
      <c r="Q80" s="9"/>
      <c r="R80" s="10">
        <v>4</v>
      </c>
      <c r="S80" s="10">
        <v>1</v>
      </c>
      <c r="T80" s="10">
        <v>25</v>
      </c>
      <c r="U80" s="10">
        <v>26</v>
      </c>
      <c r="V80" s="9"/>
      <c r="W80" s="10">
        <v>33</v>
      </c>
      <c r="X80" s="10">
        <v>9</v>
      </c>
      <c r="Y80" s="10">
        <v>776</v>
      </c>
      <c r="Z80" s="10">
        <v>359</v>
      </c>
    </row>
    <row r="81" spans="1:26" x14ac:dyDescent="0.3">
      <c r="A81" s="11" t="s">
        <v>16</v>
      </c>
      <c r="B81" s="8"/>
      <c r="C81" s="15">
        <v>11386</v>
      </c>
      <c r="D81" s="15">
        <v>340</v>
      </c>
      <c r="E81" s="15">
        <v>388</v>
      </c>
      <c r="F81" s="15">
        <v>17144</v>
      </c>
      <c r="G81" s="9"/>
      <c r="H81" s="10">
        <v>215</v>
      </c>
      <c r="I81" s="10">
        <v>10</v>
      </c>
      <c r="J81" s="10">
        <v>8889</v>
      </c>
      <c r="K81" s="10">
        <v>1971</v>
      </c>
      <c r="L81" s="9"/>
      <c r="M81" s="10">
        <v>59</v>
      </c>
      <c r="N81" s="10">
        <v>44</v>
      </c>
      <c r="O81" s="10">
        <v>2564</v>
      </c>
      <c r="P81" s="10">
        <v>2994</v>
      </c>
      <c r="Q81" s="9"/>
      <c r="R81" s="10">
        <v>41</v>
      </c>
      <c r="S81" s="10">
        <v>19</v>
      </c>
      <c r="T81" s="10">
        <v>398</v>
      </c>
      <c r="U81" s="10">
        <v>328</v>
      </c>
      <c r="V81" s="9"/>
      <c r="W81" s="10">
        <v>315</v>
      </c>
      <c r="X81" s="10">
        <v>73</v>
      </c>
      <c r="Y81" s="10">
        <v>11851</v>
      </c>
      <c r="Z81" s="10">
        <v>5293</v>
      </c>
    </row>
    <row r="82" spans="1:26" x14ac:dyDescent="0.3">
      <c r="A82" s="11" t="s">
        <v>17</v>
      </c>
      <c r="B82" s="8"/>
      <c r="C82" s="15">
        <v>11029</v>
      </c>
      <c r="D82" s="15">
        <v>391</v>
      </c>
      <c r="E82" s="15">
        <v>444</v>
      </c>
      <c r="F82" s="15">
        <v>17874</v>
      </c>
      <c r="G82" s="9"/>
      <c r="H82" s="10">
        <v>253</v>
      </c>
      <c r="I82" s="10">
        <v>23</v>
      </c>
      <c r="J82" s="10">
        <v>8631</v>
      </c>
      <c r="K82" s="10">
        <v>2266</v>
      </c>
      <c r="L82" s="9"/>
      <c r="M82" s="10">
        <v>62</v>
      </c>
      <c r="N82" s="10">
        <v>74</v>
      </c>
      <c r="O82" s="10">
        <v>2783</v>
      </c>
      <c r="P82" s="10">
        <v>3533</v>
      </c>
      <c r="Q82" s="9"/>
      <c r="R82" s="10">
        <v>22</v>
      </c>
      <c r="S82" s="10">
        <v>10</v>
      </c>
      <c r="T82" s="10">
        <v>343</v>
      </c>
      <c r="U82" s="10">
        <v>318</v>
      </c>
      <c r="V82" s="9"/>
      <c r="W82" s="10">
        <v>337</v>
      </c>
      <c r="X82" s="10">
        <v>107</v>
      </c>
      <c r="Y82" s="10">
        <v>11757</v>
      </c>
      <c r="Z82" s="10">
        <v>6117</v>
      </c>
    </row>
    <row r="83" spans="1:26" x14ac:dyDescent="0.3">
      <c r="A83" s="11" t="s">
        <v>18</v>
      </c>
      <c r="B83" s="8"/>
      <c r="C83" s="15">
        <v>888</v>
      </c>
      <c r="D83" s="15">
        <v>46</v>
      </c>
      <c r="E83" s="15">
        <v>49</v>
      </c>
      <c r="F83" s="15">
        <v>1482</v>
      </c>
      <c r="G83" s="9"/>
      <c r="H83" s="10">
        <v>27</v>
      </c>
      <c r="I83" s="10">
        <v>1</v>
      </c>
      <c r="J83" s="10">
        <v>688</v>
      </c>
      <c r="K83" s="10">
        <v>192</v>
      </c>
      <c r="L83" s="9"/>
      <c r="M83" s="10">
        <v>5</v>
      </c>
      <c r="N83" s="10">
        <v>10</v>
      </c>
      <c r="O83" s="10">
        <v>270</v>
      </c>
      <c r="P83" s="10">
        <v>261</v>
      </c>
      <c r="Q83" s="9"/>
      <c r="R83" s="10">
        <v>4</v>
      </c>
      <c r="S83" s="10">
        <v>2</v>
      </c>
      <c r="T83" s="10">
        <v>41</v>
      </c>
      <c r="U83" s="10">
        <v>30</v>
      </c>
      <c r="V83" s="9"/>
      <c r="W83" s="10">
        <v>36</v>
      </c>
      <c r="X83" s="10">
        <v>13</v>
      </c>
      <c r="Y83" s="10">
        <v>999</v>
      </c>
      <c r="Z83" s="10">
        <v>483</v>
      </c>
    </row>
    <row r="84" spans="1:26" x14ac:dyDescent="0.3">
      <c r="A84" s="11" t="s">
        <v>19</v>
      </c>
      <c r="B84" s="8"/>
      <c r="C84" s="15">
        <v>4420</v>
      </c>
      <c r="D84" s="15">
        <v>143</v>
      </c>
      <c r="E84" s="15">
        <v>151</v>
      </c>
      <c r="F84" s="15">
        <v>7275</v>
      </c>
      <c r="G84" s="9"/>
      <c r="H84" s="10">
        <v>80</v>
      </c>
      <c r="I84" s="10">
        <v>8</v>
      </c>
      <c r="J84" s="10">
        <v>3491</v>
      </c>
      <c r="K84" s="10">
        <v>986</v>
      </c>
      <c r="L84" s="9"/>
      <c r="M84" s="10">
        <v>23</v>
      </c>
      <c r="N84" s="10">
        <v>17</v>
      </c>
      <c r="O84" s="10">
        <v>1124</v>
      </c>
      <c r="P84" s="10">
        <v>1416</v>
      </c>
      <c r="Q84" s="9"/>
      <c r="R84" s="10">
        <v>18</v>
      </c>
      <c r="S84" s="10">
        <v>5</v>
      </c>
      <c r="T84" s="10">
        <v>141</v>
      </c>
      <c r="U84" s="10">
        <v>117</v>
      </c>
      <c r="V84" s="9"/>
      <c r="W84" s="10">
        <v>121</v>
      </c>
      <c r="X84" s="10">
        <v>30</v>
      </c>
      <c r="Y84" s="10">
        <v>4756</v>
      </c>
      <c r="Z84" s="10">
        <v>2519</v>
      </c>
    </row>
    <row r="85" spans="1:26" x14ac:dyDescent="0.3">
      <c r="A85" s="11" t="s">
        <v>20</v>
      </c>
      <c r="B85" s="8"/>
      <c r="C85" s="15">
        <v>14747</v>
      </c>
      <c r="D85" s="15">
        <v>315</v>
      </c>
      <c r="E85" s="15">
        <v>350</v>
      </c>
      <c r="F85" s="15">
        <v>22181</v>
      </c>
      <c r="G85" s="9"/>
      <c r="H85" s="10">
        <v>216</v>
      </c>
      <c r="I85" s="10">
        <v>12</v>
      </c>
      <c r="J85" s="10">
        <v>11144</v>
      </c>
      <c r="K85" s="10">
        <v>3341</v>
      </c>
      <c r="L85" s="9"/>
      <c r="M85" s="10">
        <v>43</v>
      </c>
      <c r="N85" s="10">
        <v>40</v>
      </c>
      <c r="O85" s="10">
        <v>2877</v>
      </c>
      <c r="P85" s="10">
        <v>3737</v>
      </c>
      <c r="Q85" s="9"/>
      <c r="R85" s="10">
        <v>32</v>
      </c>
      <c r="S85" s="10">
        <v>7</v>
      </c>
      <c r="T85" s="10">
        <v>583</v>
      </c>
      <c r="U85" s="10">
        <v>499</v>
      </c>
      <c r="V85" s="9"/>
      <c r="W85" s="10">
        <v>291</v>
      </c>
      <c r="X85" s="10">
        <v>59</v>
      </c>
      <c r="Y85" s="10">
        <v>14604</v>
      </c>
      <c r="Z85" s="10">
        <v>7577</v>
      </c>
    </row>
    <row r="86" spans="1:26" x14ac:dyDescent="0.3">
      <c r="A86" s="11" t="s">
        <v>21</v>
      </c>
      <c r="B86" s="8"/>
      <c r="C86" s="15">
        <v>4894</v>
      </c>
      <c r="D86" s="15">
        <v>146</v>
      </c>
      <c r="E86" s="15">
        <v>173</v>
      </c>
      <c r="F86" s="15">
        <v>7232</v>
      </c>
      <c r="G86" s="9"/>
      <c r="H86" s="10">
        <v>101</v>
      </c>
      <c r="I86" s="10">
        <v>4</v>
      </c>
      <c r="J86" s="10">
        <v>3394</v>
      </c>
      <c r="K86" s="10">
        <v>1259</v>
      </c>
      <c r="L86" s="9"/>
      <c r="M86" s="10">
        <v>31</v>
      </c>
      <c r="N86" s="10">
        <v>15</v>
      </c>
      <c r="O86" s="10">
        <v>920</v>
      </c>
      <c r="P86" s="10">
        <v>1271</v>
      </c>
      <c r="Q86" s="9"/>
      <c r="R86" s="10">
        <v>11</v>
      </c>
      <c r="S86" s="10">
        <v>11</v>
      </c>
      <c r="T86" s="10">
        <v>155</v>
      </c>
      <c r="U86" s="10">
        <v>233</v>
      </c>
      <c r="V86" s="9"/>
      <c r="W86" s="10">
        <v>143</v>
      </c>
      <c r="X86" s="10">
        <v>30</v>
      </c>
      <c r="Y86" s="10">
        <v>4469</v>
      </c>
      <c r="Z86" s="10">
        <v>2763</v>
      </c>
    </row>
    <row r="87" spans="1:26" s="35" customFormat="1" ht="22.8" x14ac:dyDescent="0.3">
      <c r="A87" s="16" t="s">
        <v>22</v>
      </c>
      <c r="B87" s="18"/>
      <c r="C87" s="104">
        <v>53393</v>
      </c>
      <c r="D87" s="104">
        <v>1557</v>
      </c>
      <c r="E87" s="19">
        <v>1751</v>
      </c>
      <c r="F87" s="104">
        <v>82389</v>
      </c>
      <c r="G87" s="20"/>
      <c r="H87" s="21">
        <v>1002</v>
      </c>
      <c r="I87" s="69">
        <v>73</v>
      </c>
      <c r="J87" s="69">
        <v>40754</v>
      </c>
      <c r="K87" s="69">
        <v>11706</v>
      </c>
      <c r="L87" s="20"/>
      <c r="M87" s="21">
        <v>245</v>
      </c>
      <c r="N87" s="21">
        <v>227</v>
      </c>
      <c r="O87" s="21">
        <v>11652</v>
      </c>
      <c r="P87" s="21">
        <v>14718</v>
      </c>
      <c r="Q87" s="20"/>
      <c r="R87" s="69">
        <v>141</v>
      </c>
      <c r="S87" s="69">
        <v>63</v>
      </c>
      <c r="T87" s="69">
        <v>1906</v>
      </c>
      <c r="U87" s="69">
        <v>1653</v>
      </c>
      <c r="V87" s="20"/>
      <c r="W87" s="21">
        <v>1388</v>
      </c>
      <c r="X87" s="21">
        <v>363</v>
      </c>
      <c r="Y87" s="69">
        <v>54312</v>
      </c>
      <c r="Z87" s="69">
        <v>28077</v>
      </c>
    </row>
    <row r="88" spans="1:26" x14ac:dyDescent="0.3">
      <c r="A88" s="17" t="s">
        <v>47</v>
      </c>
      <c r="B88" s="67"/>
      <c r="C88" s="52">
        <v>252271</v>
      </c>
      <c r="D88" s="52">
        <v>5929</v>
      </c>
      <c r="E88" s="52">
        <v>6563</v>
      </c>
      <c r="F88" s="52">
        <v>356475</v>
      </c>
      <c r="G88" s="61"/>
      <c r="H88" s="54">
        <v>3815</v>
      </c>
      <c r="I88" s="54">
        <v>457</v>
      </c>
      <c r="J88" s="54">
        <v>180318</v>
      </c>
      <c r="K88" s="54">
        <v>65004</v>
      </c>
      <c r="L88" s="61"/>
      <c r="M88" s="54">
        <v>760</v>
      </c>
      <c r="N88" s="54">
        <v>660</v>
      </c>
      <c r="O88" s="54">
        <v>38665</v>
      </c>
      <c r="P88" s="54">
        <v>52929</v>
      </c>
      <c r="Q88" s="61"/>
      <c r="R88" s="54">
        <v>579</v>
      </c>
      <c r="S88" s="54">
        <v>292</v>
      </c>
      <c r="T88" s="54">
        <v>10219</v>
      </c>
      <c r="U88" s="54">
        <v>9340</v>
      </c>
      <c r="V88" s="61"/>
      <c r="W88" s="54">
        <v>5154</v>
      </c>
      <c r="X88" s="54">
        <v>1409</v>
      </c>
      <c r="Y88" s="54">
        <v>229202</v>
      </c>
      <c r="Z88" s="54">
        <v>127273</v>
      </c>
    </row>
    <row r="90" spans="1:26" x14ac:dyDescent="0.3">
      <c r="A90" s="323" t="s">
        <v>49</v>
      </c>
      <c r="B90" s="323"/>
      <c r="C90" s="323"/>
      <c r="D90" s="323"/>
      <c r="E90" s="323"/>
      <c r="F90" s="323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</row>
    <row r="91" spans="1:26" x14ac:dyDescent="0.2">
      <c r="A91" s="324" t="s">
        <v>27</v>
      </c>
      <c r="B91" s="1"/>
      <c r="C91" s="324" t="s">
        <v>23</v>
      </c>
      <c r="D91" s="324"/>
      <c r="E91" s="324"/>
      <c r="F91" s="324"/>
      <c r="G91" s="63"/>
      <c r="H91" s="327" t="s">
        <v>30</v>
      </c>
      <c r="I91" s="327"/>
      <c r="J91" s="327"/>
      <c r="K91" s="327"/>
      <c r="L91" s="3"/>
      <c r="M91" s="327" t="s">
        <v>35</v>
      </c>
      <c r="N91" s="325"/>
      <c r="O91" s="325"/>
      <c r="P91" s="325"/>
      <c r="Q91" s="4"/>
      <c r="R91" s="327" t="s">
        <v>36</v>
      </c>
      <c r="S91" s="325"/>
      <c r="T91" s="325"/>
      <c r="U91" s="325"/>
      <c r="V91" s="4"/>
      <c r="W91" s="327" t="s">
        <v>37</v>
      </c>
      <c r="X91" s="325"/>
      <c r="Y91" s="325"/>
      <c r="Z91" s="325"/>
    </row>
    <row r="92" spans="1:26" x14ac:dyDescent="0.2">
      <c r="A92" s="324"/>
      <c r="B92" s="1"/>
      <c r="C92" s="327"/>
      <c r="D92" s="327"/>
      <c r="E92" s="327"/>
      <c r="F92" s="327"/>
      <c r="G92" s="3"/>
      <c r="H92" s="329" t="s">
        <v>31</v>
      </c>
      <c r="I92" s="329"/>
      <c r="J92" s="329" t="s">
        <v>32</v>
      </c>
      <c r="K92" s="329"/>
      <c r="L92" s="64"/>
      <c r="M92" s="329" t="s">
        <v>31</v>
      </c>
      <c r="N92" s="329"/>
      <c r="O92" s="329" t="s">
        <v>32</v>
      </c>
      <c r="P92" s="329"/>
      <c r="Q92" s="5"/>
      <c r="R92" s="329" t="s">
        <v>31</v>
      </c>
      <c r="S92" s="329"/>
      <c r="T92" s="329" t="s">
        <v>32</v>
      </c>
      <c r="U92" s="329"/>
      <c r="V92" s="5"/>
      <c r="W92" s="329" t="s">
        <v>31</v>
      </c>
      <c r="X92" s="329"/>
      <c r="Y92" s="329" t="s">
        <v>32</v>
      </c>
      <c r="Z92" s="329"/>
    </row>
    <row r="93" spans="1:26" ht="16.8" x14ac:dyDescent="0.3">
      <c r="A93" s="325"/>
      <c r="B93" s="2"/>
      <c r="C93" s="6" t="s">
        <v>29</v>
      </c>
      <c r="D93" s="6" t="s">
        <v>25</v>
      </c>
      <c r="E93" s="6" t="s">
        <v>24</v>
      </c>
      <c r="F93" s="6" t="s">
        <v>26</v>
      </c>
      <c r="G93" s="7"/>
      <c r="H93" s="6" t="s">
        <v>33</v>
      </c>
      <c r="I93" s="6" t="s">
        <v>34</v>
      </c>
      <c r="J93" s="6" t="s">
        <v>33</v>
      </c>
      <c r="K93" s="6" t="s">
        <v>34</v>
      </c>
      <c r="L93" s="7"/>
      <c r="M93" s="6" t="s">
        <v>33</v>
      </c>
      <c r="N93" s="6" t="s">
        <v>34</v>
      </c>
      <c r="O93" s="6" t="s">
        <v>33</v>
      </c>
      <c r="P93" s="6" t="s">
        <v>34</v>
      </c>
      <c r="Q93" s="7"/>
      <c r="R93" s="6" t="s">
        <v>33</v>
      </c>
      <c r="S93" s="6" t="s">
        <v>34</v>
      </c>
      <c r="T93" s="6" t="s">
        <v>33</v>
      </c>
      <c r="U93" s="6" t="s">
        <v>34</v>
      </c>
      <c r="V93" s="7"/>
      <c r="W93" s="6" t="s">
        <v>33</v>
      </c>
      <c r="X93" s="6" t="s">
        <v>34</v>
      </c>
      <c r="Y93" s="6" t="s">
        <v>33</v>
      </c>
      <c r="Z93" s="6" t="s">
        <v>34</v>
      </c>
    </row>
    <row r="94" spans="1:26" x14ac:dyDescent="0.3">
      <c r="A94" s="11" t="s">
        <v>0</v>
      </c>
      <c r="B94" s="8"/>
      <c r="C94" s="15">
        <v>15553</v>
      </c>
      <c r="D94" s="15">
        <v>452</v>
      </c>
      <c r="E94" s="15">
        <v>495</v>
      </c>
      <c r="F94" s="15">
        <v>22647</v>
      </c>
      <c r="G94" s="9"/>
      <c r="H94" s="73">
        <v>295</v>
      </c>
      <c r="I94" s="73">
        <v>41</v>
      </c>
      <c r="J94" s="73">
        <v>10609</v>
      </c>
      <c r="K94" s="73">
        <v>4259</v>
      </c>
      <c r="L94" s="9"/>
      <c r="M94" s="10">
        <v>35</v>
      </c>
      <c r="N94" s="10">
        <v>51</v>
      </c>
      <c r="O94" s="10">
        <v>2493</v>
      </c>
      <c r="P94" s="10">
        <v>3801</v>
      </c>
      <c r="Q94" s="9"/>
      <c r="R94" s="10">
        <v>44</v>
      </c>
      <c r="S94" s="10">
        <v>29</v>
      </c>
      <c r="T94" s="10">
        <v>780</v>
      </c>
      <c r="U94" s="10">
        <v>705</v>
      </c>
      <c r="V94" s="9"/>
      <c r="W94" s="10">
        <v>374</v>
      </c>
      <c r="X94" s="10">
        <v>121</v>
      </c>
      <c r="Y94" s="10">
        <v>13882</v>
      </c>
      <c r="Z94" s="10">
        <v>8765</v>
      </c>
    </row>
    <row r="95" spans="1:26" x14ac:dyDescent="0.3">
      <c r="A95" s="11" t="s">
        <v>1</v>
      </c>
      <c r="B95" s="8"/>
      <c r="C95" s="15">
        <v>418</v>
      </c>
      <c r="D95" s="15">
        <v>17</v>
      </c>
      <c r="E95" s="15">
        <v>17</v>
      </c>
      <c r="F95" s="15">
        <v>560</v>
      </c>
      <c r="G95" s="9"/>
      <c r="H95" s="73">
        <v>9</v>
      </c>
      <c r="I95" s="73">
        <v>1</v>
      </c>
      <c r="J95" s="73">
        <v>283</v>
      </c>
      <c r="K95" s="73">
        <v>109</v>
      </c>
      <c r="L95" s="9"/>
      <c r="M95" s="10">
        <v>1</v>
      </c>
      <c r="N95" s="10">
        <v>1</v>
      </c>
      <c r="O95" s="10">
        <v>52</v>
      </c>
      <c r="P95" s="10">
        <v>61</v>
      </c>
      <c r="Q95" s="9"/>
      <c r="R95" s="10">
        <v>4</v>
      </c>
      <c r="S95" s="10">
        <v>1</v>
      </c>
      <c r="T95" s="10">
        <v>36</v>
      </c>
      <c r="U95" s="10">
        <v>19</v>
      </c>
      <c r="V95" s="9"/>
      <c r="W95" s="10">
        <v>14</v>
      </c>
      <c r="X95" s="10">
        <v>3</v>
      </c>
      <c r="Y95" s="10">
        <v>371</v>
      </c>
      <c r="Z95" s="10">
        <v>189</v>
      </c>
    </row>
    <row r="96" spans="1:26" x14ac:dyDescent="0.3">
      <c r="A96" s="11" t="s">
        <v>2</v>
      </c>
      <c r="B96" s="8"/>
      <c r="C96" s="15">
        <v>48627</v>
      </c>
      <c r="D96" s="15">
        <v>798</v>
      </c>
      <c r="E96" s="15">
        <v>863</v>
      </c>
      <c r="F96" s="15">
        <v>65768</v>
      </c>
      <c r="G96" s="9"/>
      <c r="H96" s="73">
        <v>556</v>
      </c>
      <c r="I96" s="73">
        <v>62</v>
      </c>
      <c r="J96" s="73">
        <v>35455</v>
      </c>
      <c r="K96" s="73">
        <v>12158</v>
      </c>
      <c r="L96" s="9"/>
      <c r="M96" s="10">
        <v>77</v>
      </c>
      <c r="N96" s="10">
        <v>51</v>
      </c>
      <c r="O96" s="10">
        <v>6059</v>
      </c>
      <c r="P96" s="10">
        <v>7979</v>
      </c>
      <c r="Q96" s="9"/>
      <c r="R96" s="10">
        <v>78</v>
      </c>
      <c r="S96" s="10">
        <v>39</v>
      </c>
      <c r="T96" s="10">
        <v>2028</v>
      </c>
      <c r="U96" s="10">
        <v>2089</v>
      </c>
      <c r="V96" s="9"/>
      <c r="W96" s="10">
        <v>711</v>
      </c>
      <c r="X96" s="10">
        <v>152</v>
      </c>
      <c r="Y96" s="10">
        <v>43542</v>
      </c>
      <c r="Z96" s="10">
        <v>22226</v>
      </c>
    </row>
    <row r="97" spans="1:26" x14ac:dyDescent="0.3">
      <c r="A97" s="11" t="s">
        <v>3</v>
      </c>
      <c r="B97" s="8"/>
      <c r="C97" s="15">
        <v>3405</v>
      </c>
      <c r="D97" s="15">
        <v>114</v>
      </c>
      <c r="E97" s="15">
        <v>124</v>
      </c>
      <c r="F97" s="15">
        <v>4505</v>
      </c>
      <c r="G97" s="9"/>
      <c r="H97" s="73">
        <v>80</v>
      </c>
      <c r="I97" s="73">
        <v>10</v>
      </c>
      <c r="J97" s="73">
        <v>2237</v>
      </c>
      <c r="K97" s="73">
        <v>812</v>
      </c>
      <c r="L97" s="9"/>
      <c r="M97" s="10">
        <v>11</v>
      </c>
      <c r="N97" s="10">
        <v>11</v>
      </c>
      <c r="O97" s="10">
        <v>432</v>
      </c>
      <c r="P97" s="10">
        <v>693</v>
      </c>
      <c r="Q97" s="9"/>
      <c r="R97" s="10">
        <v>7</v>
      </c>
      <c r="S97" s="10">
        <v>5</v>
      </c>
      <c r="T97" s="10">
        <v>175</v>
      </c>
      <c r="U97" s="10">
        <v>156</v>
      </c>
      <c r="V97" s="9"/>
      <c r="W97" s="10">
        <v>98</v>
      </c>
      <c r="X97" s="10">
        <v>26</v>
      </c>
      <c r="Y97" s="10">
        <v>2844</v>
      </c>
      <c r="Z97" s="10">
        <v>1661</v>
      </c>
    </row>
    <row r="98" spans="1:26" x14ac:dyDescent="0.3">
      <c r="A98" s="11" t="s">
        <v>4</v>
      </c>
      <c r="B98" s="8"/>
      <c r="C98" s="15">
        <v>18895</v>
      </c>
      <c r="D98" s="15">
        <v>511</v>
      </c>
      <c r="E98" s="15">
        <v>554</v>
      </c>
      <c r="F98" s="15">
        <v>26309</v>
      </c>
      <c r="G98" s="9"/>
      <c r="H98" s="73">
        <v>348</v>
      </c>
      <c r="I98" s="73">
        <v>54</v>
      </c>
      <c r="J98" s="73">
        <v>13834</v>
      </c>
      <c r="K98" s="73">
        <v>5301</v>
      </c>
      <c r="L98" s="9"/>
      <c r="M98" s="10">
        <v>49</v>
      </c>
      <c r="N98" s="10">
        <v>42</v>
      </c>
      <c r="O98" s="10">
        <v>2568</v>
      </c>
      <c r="P98" s="10">
        <v>3382</v>
      </c>
      <c r="Q98" s="9"/>
      <c r="R98" s="10">
        <v>43</v>
      </c>
      <c r="S98" s="10">
        <v>18</v>
      </c>
      <c r="T98" s="10">
        <v>613</v>
      </c>
      <c r="U98" s="10">
        <v>611</v>
      </c>
      <c r="V98" s="9"/>
      <c r="W98" s="10">
        <v>440</v>
      </c>
      <c r="X98" s="10">
        <v>114</v>
      </c>
      <c r="Y98" s="10">
        <v>17015</v>
      </c>
      <c r="Z98" s="10">
        <v>9294</v>
      </c>
    </row>
    <row r="99" spans="1:26" x14ac:dyDescent="0.3">
      <c r="A99" s="11" t="s">
        <v>5</v>
      </c>
      <c r="B99" s="8"/>
      <c r="C99" s="15">
        <v>5303</v>
      </c>
      <c r="D99" s="15">
        <v>141</v>
      </c>
      <c r="E99" s="15">
        <v>153</v>
      </c>
      <c r="F99" s="15">
        <v>7050</v>
      </c>
      <c r="G99" s="9"/>
      <c r="H99" s="73">
        <v>92</v>
      </c>
      <c r="I99" s="73">
        <v>10</v>
      </c>
      <c r="J99" s="73">
        <v>3626</v>
      </c>
      <c r="K99" s="73">
        <v>1442</v>
      </c>
      <c r="L99" s="9"/>
      <c r="M99" s="10">
        <v>16</v>
      </c>
      <c r="N99" s="10">
        <v>17</v>
      </c>
      <c r="O99" s="10">
        <v>666</v>
      </c>
      <c r="P99" s="10">
        <v>879</v>
      </c>
      <c r="Q99" s="9"/>
      <c r="R99" s="10">
        <v>17</v>
      </c>
      <c r="S99" s="10">
        <v>1</v>
      </c>
      <c r="T99" s="10">
        <v>266</v>
      </c>
      <c r="U99" s="10">
        <v>171</v>
      </c>
      <c r="V99" s="9"/>
      <c r="W99" s="10">
        <v>125</v>
      </c>
      <c r="X99" s="10">
        <v>28</v>
      </c>
      <c r="Y99" s="10">
        <v>4558</v>
      </c>
      <c r="Z99" s="10">
        <v>2492</v>
      </c>
    </row>
    <row r="100" spans="1:26" x14ac:dyDescent="0.3">
      <c r="A100" s="11" t="s">
        <v>6</v>
      </c>
      <c r="B100" s="8"/>
      <c r="C100" s="15">
        <v>9723</v>
      </c>
      <c r="D100" s="15">
        <v>122</v>
      </c>
      <c r="E100" s="15">
        <v>125</v>
      </c>
      <c r="F100" s="15">
        <v>12609</v>
      </c>
      <c r="G100" s="9"/>
      <c r="H100" s="73">
        <v>78</v>
      </c>
      <c r="I100" s="73">
        <v>6</v>
      </c>
      <c r="J100" s="73">
        <v>6372</v>
      </c>
      <c r="K100" s="73">
        <v>2459</v>
      </c>
      <c r="L100" s="9"/>
      <c r="M100" s="10">
        <v>8</v>
      </c>
      <c r="N100" s="10">
        <v>11</v>
      </c>
      <c r="O100" s="10">
        <v>873</v>
      </c>
      <c r="P100" s="10">
        <v>1590</v>
      </c>
      <c r="Q100" s="9"/>
      <c r="R100" s="10">
        <v>14</v>
      </c>
      <c r="S100" s="10">
        <v>8</v>
      </c>
      <c r="T100" s="10">
        <v>600</v>
      </c>
      <c r="U100" s="10">
        <v>715</v>
      </c>
      <c r="V100" s="9"/>
      <c r="W100" s="10">
        <v>100</v>
      </c>
      <c r="X100" s="10">
        <v>25</v>
      </c>
      <c r="Y100" s="10">
        <v>7845</v>
      </c>
      <c r="Z100" s="10">
        <v>4764</v>
      </c>
    </row>
    <row r="101" spans="1:26" x14ac:dyDescent="0.3">
      <c r="A101" s="11" t="s">
        <v>7</v>
      </c>
      <c r="B101" s="8"/>
      <c r="C101" s="15">
        <v>25894</v>
      </c>
      <c r="D101" s="15">
        <v>616</v>
      </c>
      <c r="E101" s="15">
        <v>681</v>
      </c>
      <c r="F101" s="15">
        <v>35773</v>
      </c>
      <c r="G101" s="9"/>
      <c r="H101" s="73">
        <v>412</v>
      </c>
      <c r="I101" s="73">
        <v>67</v>
      </c>
      <c r="J101" s="73">
        <v>17945</v>
      </c>
      <c r="K101" s="73">
        <v>7781</v>
      </c>
      <c r="L101" s="9"/>
      <c r="M101" s="10">
        <v>69</v>
      </c>
      <c r="N101" s="10">
        <v>63</v>
      </c>
      <c r="O101" s="10">
        <v>3623</v>
      </c>
      <c r="P101" s="10">
        <v>4749</v>
      </c>
      <c r="Q101" s="9"/>
      <c r="R101" s="10">
        <v>54</v>
      </c>
      <c r="S101" s="10">
        <v>16</v>
      </c>
      <c r="T101" s="10">
        <v>907</v>
      </c>
      <c r="U101" s="10">
        <v>768</v>
      </c>
      <c r="V101" s="9"/>
      <c r="W101" s="10">
        <v>535</v>
      </c>
      <c r="X101" s="10">
        <v>146</v>
      </c>
      <c r="Y101" s="10">
        <v>22475</v>
      </c>
      <c r="Z101" s="10">
        <v>13298</v>
      </c>
    </row>
    <row r="102" spans="1:26" s="35" customFormat="1" x14ac:dyDescent="0.3">
      <c r="A102" s="17" t="s">
        <v>8</v>
      </c>
      <c r="B102" s="18"/>
      <c r="C102" s="49">
        <v>127818</v>
      </c>
      <c r="D102" s="49">
        <v>2771</v>
      </c>
      <c r="E102" s="49">
        <v>3012</v>
      </c>
      <c r="F102" s="49">
        <v>175221</v>
      </c>
      <c r="G102" s="20"/>
      <c r="H102" s="76">
        <v>1870</v>
      </c>
      <c r="I102" s="76">
        <v>251</v>
      </c>
      <c r="J102" s="76">
        <v>90361</v>
      </c>
      <c r="K102" s="76">
        <v>34321</v>
      </c>
      <c r="L102" s="20"/>
      <c r="M102" s="21">
        <v>266</v>
      </c>
      <c r="N102" s="50">
        <v>247</v>
      </c>
      <c r="O102" s="50">
        <v>16766</v>
      </c>
      <c r="P102" s="50">
        <v>23134</v>
      </c>
      <c r="Q102" s="20"/>
      <c r="R102" s="50">
        <v>261</v>
      </c>
      <c r="S102" s="50">
        <v>117</v>
      </c>
      <c r="T102" s="50">
        <v>5405</v>
      </c>
      <c r="U102" s="50">
        <v>5234</v>
      </c>
      <c r="V102" s="20"/>
      <c r="W102" s="50">
        <v>2397</v>
      </c>
      <c r="X102" s="50">
        <v>615</v>
      </c>
      <c r="Y102" s="50">
        <v>112532</v>
      </c>
      <c r="Z102" s="50">
        <v>62689</v>
      </c>
    </row>
    <row r="103" spans="1:26" x14ac:dyDescent="0.3">
      <c r="A103" s="11" t="s">
        <v>9</v>
      </c>
      <c r="B103" s="8"/>
      <c r="C103" s="15">
        <v>21203</v>
      </c>
      <c r="D103" s="15">
        <v>377</v>
      </c>
      <c r="E103" s="15">
        <v>398</v>
      </c>
      <c r="F103" s="15">
        <v>27820</v>
      </c>
      <c r="G103" s="9"/>
      <c r="H103" s="73">
        <v>237</v>
      </c>
      <c r="I103" s="73">
        <v>37</v>
      </c>
      <c r="J103" s="73">
        <v>14317</v>
      </c>
      <c r="K103" s="73">
        <v>6098</v>
      </c>
      <c r="L103" s="9"/>
      <c r="M103" s="10">
        <v>29</v>
      </c>
      <c r="N103" s="10">
        <v>38</v>
      </c>
      <c r="O103" s="10">
        <v>2250</v>
      </c>
      <c r="P103" s="10">
        <v>3336</v>
      </c>
      <c r="Q103" s="9"/>
      <c r="R103" s="10">
        <v>34</v>
      </c>
      <c r="S103" s="10">
        <v>23</v>
      </c>
      <c r="T103" s="10">
        <v>924</v>
      </c>
      <c r="U103" s="10">
        <v>895</v>
      </c>
      <c r="V103" s="9"/>
      <c r="W103" s="10">
        <v>300</v>
      </c>
      <c r="X103" s="10">
        <v>98</v>
      </c>
      <c r="Y103" s="10">
        <v>17491</v>
      </c>
      <c r="Z103" s="10">
        <v>10329</v>
      </c>
    </row>
    <row r="104" spans="1:26" x14ac:dyDescent="0.3">
      <c r="A104" s="11" t="s">
        <v>10</v>
      </c>
      <c r="B104" s="8"/>
      <c r="C104" s="15">
        <v>3721</v>
      </c>
      <c r="D104" s="15">
        <v>99</v>
      </c>
      <c r="E104" s="15">
        <v>104</v>
      </c>
      <c r="F104" s="15">
        <v>5242</v>
      </c>
      <c r="G104" s="9"/>
      <c r="H104" s="73">
        <v>62</v>
      </c>
      <c r="I104" s="73">
        <v>10</v>
      </c>
      <c r="J104" s="73">
        <v>2608</v>
      </c>
      <c r="K104" s="73">
        <v>1089</v>
      </c>
      <c r="L104" s="9"/>
      <c r="M104" s="10">
        <v>5</v>
      </c>
      <c r="N104" s="10">
        <v>6</v>
      </c>
      <c r="O104" s="10">
        <v>523</v>
      </c>
      <c r="P104" s="10">
        <v>708</v>
      </c>
      <c r="Q104" s="9"/>
      <c r="R104" s="10">
        <v>13</v>
      </c>
      <c r="S104" s="10">
        <v>8</v>
      </c>
      <c r="T104" s="10">
        <v>139</v>
      </c>
      <c r="U104" s="10">
        <v>175</v>
      </c>
      <c r="V104" s="9"/>
      <c r="W104" s="10">
        <v>80</v>
      </c>
      <c r="X104" s="10">
        <v>24</v>
      </c>
      <c r="Y104" s="10">
        <v>3270</v>
      </c>
      <c r="Z104" s="10">
        <v>1972</v>
      </c>
    </row>
    <row r="105" spans="1:26" x14ac:dyDescent="0.3">
      <c r="A105" s="11" t="s">
        <v>11</v>
      </c>
      <c r="B105" s="8"/>
      <c r="C105" s="15">
        <v>7597</v>
      </c>
      <c r="D105" s="15">
        <v>170</v>
      </c>
      <c r="E105" s="15">
        <v>185</v>
      </c>
      <c r="F105" s="15">
        <v>11067</v>
      </c>
      <c r="G105" s="9"/>
      <c r="H105" s="73">
        <v>100</v>
      </c>
      <c r="I105" s="73">
        <v>11</v>
      </c>
      <c r="J105" s="73">
        <v>5600</v>
      </c>
      <c r="K105" s="73">
        <v>2215</v>
      </c>
      <c r="L105" s="9"/>
      <c r="M105" s="10">
        <v>19</v>
      </c>
      <c r="N105" s="10">
        <v>24</v>
      </c>
      <c r="O105" s="10">
        <v>1132</v>
      </c>
      <c r="P105" s="10">
        <v>1583</v>
      </c>
      <c r="Q105" s="9"/>
      <c r="R105" s="10">
        <v>20</v>
      </c>
      <c r="S105" s="10">
        <v>11</v>
      </c>
      <c r="T105" s="10">
        <v>345</v>
      </c>
      <c r="U105" s="10">
        <v>192</v>
      </c>
      <c r="V105" s="9"/>
      <c r="W105" s="10">
        <v>139</v>
      </c>
      <c r="X105" s="10">
        <v>46</v>
      </c>
      <c r="Y105" s="10">
        <v>7077</v>
      </c>
      <c r="Z105" s="10">
        <v>3990</v>
      </c>
    </row>
    <row r="106" spans="1:26" x14ac:dyDescent="0.3">
      <c r="A106" s="11" t="s">
        <v>12</v>
      </c>
      <c r="B106" s="8"/>
      <c r="C106" s="15">
        <v>32959</v>
      </c>
      <c r="D106" s="15">
        <v>588</v>
      </c>
      <c r="E106" s="15">
        <v>651</v>
      </c>
      <c r="F106" s="15">
        <v>45536</v>
      </c>
      <c r="G106" s="9"/>
      <c r="H106" s="73">
        <v>369</v>
      </c>
      <c r="I106" s="73">
        <v>37</v>
      </c>
      <c r="J106" s="73">
        <v>22570</v>
      </c>
      <c r="K106" s="73">
        <v>8133</v>
      </c>
      <c r="L106" s="9"/>
      <c r="M106" s="10">
        <v>72</v>
      </c>
      <c r="N106" s="10">
        <v>49</v>
      </c>
      <c r="O106" s="10">
        <v>4705</v>
      </c>
      <c r="P106" s="10">
        <v>7004</v>
      </c>
      <c r="Q106" s="9"/>
      <c r="R106" s="10">
        <v>86</v>
      </c>
      <c r="S106" s="10">
        <v>38</v>
      </c>
      <c r="T106" s="10">
        <v>1545</v>
      </c>
      <c r="U106" s="10">
        <v>1579</v>
      </c>
      <c r="V106" s="9"/>
      <c r="W106" s="10">
        <v>527</v>
      </c>
      <c r="X106" s="10">
        <v>124</v>
      </c>
      <c r="Y106" s="10">
        <v>28820</v>
      </c>
      <c r="Z106" s="10">
        <v>16716</v>
      </c>
    </row>
    <row r="107" spans="1:26" s="35" customFormat="1" x14ac:dyDescent="0.3">
      <c r="A107" s="47" t="s">
        <v>13</v>
      </c>
      <c r="B107" s="22"/>
      <c r="C107" s="19">
        <v>65480</v>
      </c>
      <c r="D107" s="104">
        <v>1234</v>
      </c>
      <c r="E107" s="104">
        <v>1338</v>
      </c>
      <c r="F107" s="19">
        <v>89665</v>
      </c>
      <c r="G107" s="20"/>
      <c r="H107" s="213">
        <v>768</v>
      </c>
      <c r="I107" s="74">
        <v>95</v>
      </c>
      <c r="J107" s="74">
        <v>45095</v>
      </c>
      <c r="K107" s="74">
        <v>17535</v>
      </c>
      <c r="L107" s="20"/>
      <c r="M107" s="69">
        <v>125</v>
      </c>
      <c r="N107" s="69">
        <v>117</v>
      </c>
      <c r="O107" s="69">
        <v>8610</v>
      </c>
      <c r="P107" s="69">
        <v>12631</v>
      </c>
      <c r="Q107" s="20"/>
      <c r="R107" s="21">
        <v>153</v>
      </c>
      <c r="S107" s="21">
        <v>80</v>
      </c>
      <c r="T107" s="21">
        <v>2953</v>
      </c>
      <c r="U107" s="21">
        <v>2841</v>
      </c>
      <c r="V107" s="20"/>
      <c r="W107" s="69">
        <v>1046</v>
      </c>
      <c r="X107" s="69">
        <v>292</v>
      </c>
      <c r="Y107" s="21">
        <v>56658</v>
      </c>
      <c r="Z107" s="21">
        <v>33007</v>
      </c>
    </row>
    <row r="108" spans="1:26" x14ac:dyDescent="0.3">
      <c r="A108" s="11" t="s">
        <v>14</v>
      </c>
      <c r="B108" s="8"/>
      <c r="C108" s="15">
        <v>4977</v>
      </c>
      <c r="D108" s="15">
        <v>131</v>
      </c>
      <c r="E108" s="15">
        <v>141</v>
      </c>
      <c r="F108" s="15">
        <v>7544</v>
      </c>
      <c r="G108" s="9"/>
      <c r="H108" s="73">
        <v>91</v>
      </c>
      <c r="I108" s="73">
        <v>7</v>
      </c>
      <c r="J108" s="73">
        <v>3671</v>
      </c>
      <c r="K108" s="73">
        <v>1411</v>
      </c>
      <c r="L108" s="9"/>
      <c r="M108" s="10">
        <v>23</v>
      </c>
      <c r="N108" s="10">
        <v>9</v>
      </c>
      <c r="O108" s="10">
        <v>849</v>
      </c>
      <c r="P108" s="10">
        <v>1269</v>
      </c>
      <c r="Q108" s="9"/>
      <c r="R108" s="10">
        <v>8</v>
      </c>
      <c r="S108" s="10">
        <v>3</v>
      </c>
      <c r="T108" s="10">
        <v>205</v>
      </c>
      <c r="U108" s="10">
        <v>139</v>
      </c>
      <c r="V108" s="9"/>
      <c r="W108" s="10">
        <v>122</v>
      </c>
      <c r="X108" s="10">
        <v>19</v>
      </c>
      <c r="Y108" s="10">
        <v>4725</v>
      </c>
      <c r="Z108" s="10">
        <v>2819</v>
      </c>
    </row>
    <row r="109" spans="1:26" x14ac:dyDescent="0.3">
      <c r="A109" s="11" t="s">
        <v>15</v>
      </c>
      <c r="B109" s="8"/>
      <c r="C109" s="15">
        <v>568</v>
      </c>
      <c r="D109" s="15">
        <v>20</v>
      </c>
      <c r="E109" s="15">
        <v>24</v>
      </c>
      <c r="F109" s="15">
        <v>929</v>
      </c>
      <c r="G109" s="9"/>
      <c r="H109" s="73">
        <v>15</v>
      </c>
      <c r="I109" s="73">
        <v>2</v>
      </c>
      <c r="J109" s="73">
        <v>448</v>
      </c>
      <c r="K109" s="73">
        <v>114</v>
      </c>
      <c r="L109" s="9"/>
      <c r="M109" s="10">
        <v>6</v>
      </c>
      <c r="N109" s="10">
        <v>0</v>
      </c>
      <c r="O109" s="10">
        <v>140</v>
      </c>
      <c r="P109" s="10">
        <v>183</v>
      </c>
      <c r="Q109" s="9"/>
      <c r="R109" s="10">
        <v>1</v>
      </c>
      <c r="S109" s="10">
        <v>0</v>
      </c>
      <c r="T109" s="10">
        <v>28</v>
      </c>
      <c r="U109" s="10">
        <v>16</v>
      </c>
      <c r="V109" s="9"/>
      <c r="W109" s="10">
        <v>22</v>
      </c>
      <c r="X109" s="10">
        <v>2</v>
      </c>
      <c r="Y109" s="10">
        <v>616</v>
      </c>
      <c r="Z109" s="10">
        <v>313</v>
      </c>
    </row>
    <row r="110" spans="1:26" x14ac:dyDescent="0.3">
      <c r="A110" s="11" t="s">
        <v>16</v>
      </c>
      <c r="B110" s="8"/>
      <c r="C110" s="15">
        <v>10220</v>
      </c>
      <c r="D110" s="15">
        <v>350</v>
      </c>
      <c r="E110" s="15">
        <v>408</v>
      </c>
      <c r="F110" s="15">
        <v>15389</v>
      </c>
      <c r="G110" s="9"/>
      <c r="H110" s="73">
        <v>204</v>
      </c>
      <c r="I110" s="73">
        <v>8</v>
      </c>
      <c r="J110" s="73">
        <v>7975</v>
      </c>
      <c r="K110" s="73">
        <v>1664</v>
      </c>
      <c r="L110" s="9"/>
      <c r="M110" s="10">
        <v>76</v>
      </c>
      <c r="N110" s="10">
        <v>48</v>
      </c>
      <c r="O110" s="10">
        <v>2190</v>
      </c>
      <c r="P110" s="10">
        <v>2700</v>
      </c>
      <c r="Q110" s="9"/>
      <c r="R110" s="10">
        <v>50</v>
      </c>
      <c r="S110" s="10">
        <v>22</v>
      </c>
      <c r="T110" s="10">
        <v>444</v>
      </c>
      <c r="U110" s="10">
        <v>416</v>
      </c>
      <c r="V110" s="9"/>
      <c r="W110" s="10">
        <v>330</v>
      </c>
      <c r="X110" s="10">
        <v>78</v>
      </c>
      <c r="Y110" s="10">
        <v>10609</v>
      </c>
      <c r="Z110" s="10">
        <v>4780</v>
      </c>
    </row>
    <row r="111" spans="1:26" x14ac:dyDescent="0.3">
      <c r="A111" s="11" t="s">
        <v>17</v>
      </c>
      <c r="B111" s="8"/>
      <c r="C111" s="15">
        <v>10526</v>
      </c>
      <c r="D111" s="15">
        <v>382</v>
      </c>
      <c r="E111" s="15">
        <v>455</v>
      </c>
      <c r="F111" s="15">
        <v>17277</v>
      </c>
      <c r="G111" s="9"/>
      <c r="H111" s="73">
        <v>250</v>
      </c>
      <c r="I111" s="73">
        <v>23</v>
      </c>
      <c r="J111" s="73">
        <v>8468</v>
      </c>
      <c r="K111" s="73">
        <v>2121</v>
      </c>
      <c r="L111" s="9"/>
      <c r="M111" s="10">
        <v>70</v>
      </c>
      <c r="N111" s="10">
        <v>70</v>
      </c>
      <c r="O111" s="10">
        <v>2576</v>
      </c>
      <c r="P111" s="10">
        <v>3472</v>
      </c>
      <c r="Q111" s="9"/>
      <c r="R111" s="10">
        <v>32</v>
      </c>
      <c r="S111" s="10">
        <v>10</v>
      </c>
      <c r="T111" s="10">
        <v>336</v>
      </c>
      <c r="U111" s="10">
        <v>304</v>
      </c>
      <c r="V111" s="9"/>
      <c r="W111" s="10">
        <v>352</v>
      </c>
      <c r="X111" s="10">
        <v>103</v>
      </c>
      <c r="Y111" s="10">
        <v>11380</v>
      </c>
      <c r="Z111" s="10">
        <v>5897</v>
      </c>
    </row>
    <row r="112" spans="1:26" x14ac:dyDescent="0.3">
      <c r="A112" s="11" t="s">
        <v>18</v>
      </c>
      <c r="B112" s="8"/>
      <c r="C112" s="15">
        <v>835</v>
      </c>
      <c r="D112" s="15">
        <v>37</v>
      </c>
      <c r="E112" s="15">
        <v>40</v>
      </c>
      <c r="F112" s="15">
        <v>1407</v>
      </c>
      <c r="G112" s="9"/>
      <c r="H112" s="73">
        <v>29</v>
      </c>
      <c r="I112" s="73">
        <v>2</v>
      </c>
      <c r="J112" s="73">
        <v>694</v>
      </c>
      <c r="K112" s="73">
        <v>157</v>
      </c>
      <c r="L112" s="9"/>
      <c r="M112" s="10">
        <v>5</v>
      </c>
      <c r="N112" s="10">
        <v>3</v>
      </c>
      <c r="O112" s="10">
        <v>221</v>
      </c>
      <c r="P112" s="10">
        <v>280</v>
      </c>
      <c r="Q112" s="9"/>
      <c r="R112" s="10">
        <v>1</v>
      </c>
      <c r="S112" s="10">
        <v>0</v>
      </c>
      <c r="T112" s="10">
        <v>31</v>
      </c>
      <c r="U112" s="10">
        <v>24</v>
      </c>
      <c r="V112" s="9"/>
      <c r="W112" s="10">
        <v>35</v>
      </c>
      <c r="X112" s="10">
        <v>5</v>
      </c>
      <c r="Y112" s="10">
        <v>946</v>
      </c>
      <c r="Z112" s="10">
        <v>461</v>
      </c>
    </row>
    <row r="113" spans="1:26" x14ac:dyDescent="0.3">
      <c r="A113" s="11" t="s">
        <v>19</v>
      </c>
      <c r="B113" s="8"/>
      <c r="C113" s="15">
        <v>4053</v>
      </c>
      <c r="D113" s="15">
        <v>132</v>
      </c>
      <c r="E113" s="15">
        <v>159</v>
      </c>
      <c r="F113" s="15">
        <v>6919</v>
      </c>
      <c r="G113" s="9"/>
      <c r="H113" s="73">
        <v>93</v>
      </c>
      <c r="I113" s="73">
        <v>5</v>
      </c>
      <c r="J113" s="73">
        <v>3392</v>
      </c>
      <c r="K113" s="73">
        <v>880</v>
      </c>
      <c r="L113" s="9"/>
      <c r="M113" s="10">
        <v>25</v>
      </c>
      <c r="N113" s="10">
        <v>25</v>
      </c>
      <c r="O113" s="10">
        <v>1108</v>
      </c>
      <c r="P113" s="10">
        <v>1343</v>
      </c>
      <c r="Q113" s="9"/>
      <c r="R113" s="10">
        <v>8</v>
      </c>
      <c r="S113" s="10">
        <v>3</v>
      </c>
      <c r="T113" s="10">
        <v>102</v>
      </c>
      <c r="U113" s="10">
        <v>94</v>
      </c>
      <c r="V113" s="9"/>
      <c r="W113" s="10">
        <v>126</v>
      </c>
      <c r="X113" s="10">
        <v>33</v>
      </c>
      <c r="Y113" s="10">
        <v>4602</v>
      </c>
      <c r="Z113" s="10">
        <v>2317</v>
      </c>
    </row>
    <row r="114" spans="1:26" x14ac:dyDescent="0.3">
      <c r="A114" s="11" t="s">
        <v>20</v>
      </c>
      <c r="B114" s="8"/>
      <c r="C114" s="15">
        <v>13813</v>
      </c>
      <c r="D114" s="15">
        <v>346</v>
      </c>
      <c r="E114" s="15">
        <v>379</v>
      </c>
      <c r="F114" s="15">
        <v>20847</v>
      </c>
      <c r="G114" s="9"/>
      <c r="H114" s="73">
        <v>220</v>
      </c>
      <c r="I114" s="73">
        <v>11</v>
      </c>
      <c r="J114" s="73">
        <v>10526</v>
      </c>
      <c r="K114" s="73">
        <v>3067</v>
      </c>
      <c r="L114" s="9"/>
      <c r="M114" s="10">
        <v>58</v>
      </c>
      <c r="N114" s="10">
        <v>46</v>
      </c>
      <c r="O114" s="10">
        <v>2681</v>
      </c>
      <c r="P114" s="10">
        <v>3577</v>
      </c>
      <c r="Q114" s="9"/>
      <c r="R114" s="10">
        <v>31</v>
      </c>
      <c r="S114" s="10">
        <v>13</v>
      </c>
      <c r="T114" s="10">
        <v>554</v>
      </c>
      <c r="U114" s="10">
        <v>442</v>
      </c>
      <c r="V114" s="9"/>
      <c r="W114" s="10">
        <v>309</v>
      </c>
      <c r="X114" s="10">
        <v>70</v>
      </c>
      <c r="Y114" s="10">
        <v>13761</v>
      </c>
      <c r="Z114" s="10">
        <v>7086</v>
      </c>
    </row>
    <row r="115" spans="1:26" x14ac:dyDescent="0.3">
      <c r="A115" s="11" t="s">
        <v>21</v>
      </c>
      <c r="B115" s="8"/>
      <c r="C115" s="15">
        <v>5200</v>
      </c>
      <c r="D115" s="15">
        <v>145</v>
      </c>
      <c r="E115" s="15">
        <v>166</v>
      </c>
      <c r="F115" s="15">
        <v>7981</v>
      </c>
      <c r="G115" s="9"/>
      <c r="H115" s="73">
        <v>105</v>
      </c>
      <c r="I115" s="73">
        <v>6</v>
      </c>
      <c r="J115" s="73">
        <v>3608</v>
      </c>
      <c r="K115" s="73">
        <v>1396</v>
      </c>
      <c r="L115" s="9"/>
      <c r="M115" s="10">
        <v>25</v>
      </c>
      <c r="N115" s="10">
        <v>13</v>
      </c>
      <c r="O115" s="10">
        <v>1064</v>
      </c>
      <c r="P115" s="10">
        <v>1520</v>
      </c>
      <c r="Q115" s="9"/>
      <c r="R115" s="10">
        <v>8</v>
      </c>
      <c r="S115" s="10">
        <v>9</v>
      </c>
      <c r="T115" s="10">
        <v>154</v>
      </c>
      <c r="U115" s="10">
        <v>239</v>
      </c>
      <c r="V115" s="9"/>
      <c r="W115" s="10">
        <v>138</v>
      </c>
      <c r="X115" s="10">
        <v>28</v>
      </c>
      <c r="Y115" s="10">
        <v>4826</v>
      </c>
      <c r="Z115" s="10">
        <v>3155</v>
      </c>
    </row>
    <row r="116" spans="1:26" s="35" customFormat="1" ht="22.8" x14ac:dyDescent="0.3">
      <c r="A116" s="16" t="s">
        <v>22</v>
      </c>
      <c r="B116" s="18"/>
      <c r="C116" s="212">
        <v>50192</v>
      </c>
      <c r="D116" s="23">
        <v>1543</v>
      </c>
      <c r="E116" s="23">
        <v>1772</v>
      </c>
      <c r="F116" s="212">
        <v>78293</v>
      </c>
      <c r="G116" s="20"/>
      <c r="H116" s="74">
        <v>1007</v>
      </c>
      <c r="I116" s="213">
        <v>64</v>
      </c>
      <c r="J116" s="213">
        <v>38782</v>
      </c>
      <c r="K116" s="213">
        <v>10810</v>
      </c>
      <c r="L116" s="20"/>
      <c r="M116" s="50">
        <v>288</v>
      </c>
      <c r="N116" s="21">
        <v>214</v>
      </c>
      <c r="O116" s="21">
        <v>10829</v>
      </c>
      <c r="P116" s="21">
        <v>14344</v>
      </c>
      <c r="Q116" s="20"/>
      <c r="R116" s="69">
        <v>139</v>
      </c>
      <c r="S116" s="69">
        <v>60</v>
      </c>
      <c r="T116" s="69">
        <v>1854</v>
      </c>
      <c r="U116" s="69">
        <v>1674</v>
      </c>
      <c r="V116" s="20"/>
      <c r="W116" s="21">
        <v>1434</v>
      </c>
      <c r="X116" s="21">
        <v>338</v>
      </c>
      <c r="Y116" s="69">
        <v>51465</v>
      </c>
      <c r="Z116" s="69">
        <v>26828</v>
      </c>
    </row>
    <row r="117" spans="1:26" s="35" customFormat="1" x14ac:dyDescent="0.3">
      <c r="A117" s="17" t="s">
        <v>50</v>
      </c>
      <c r="B117" s="75"/>
      <c r="C117" s="52">
        <v>243490</v>
      </c>
      <c r="D117" s="52">
        <v>5548</v>
      </c>
      <c r="E117" s="52">
        <v>6122</v>
      </c>
      <c r="F117" s="52">
        <v>343179</v>
      </c>
      <c r="G117" s="61"/>
      <c r="H117" s="54">
        <v>3645</v>
      </c>
      <c r="I117" s="54">
        <v>410</v>
      </c>
      <c r="J117" s="54">
        <v>174238</v>
      </c>
      <c r="K117" s="54">
        <v>62666</v>
      </c>
      <c r="L117" s="61"/>
      <c r="M117" s="54">
        <v>679</v>
      </c>
      <c r="N117" s="54">
        <v>578</v>
      </c>
      <c r="O117" s="54">
        <v>36205</v>
      </c>
      <c r="P117" s="54">
        <v>50109</v>
      </c>
      <c r="Q117" s="61"/>
      <c r="R117" s="54">
        <v>553</v>
      </c>
      <c r="S117" s="54">
        <v>257</v>
      </c>
      <c r="T117" s="54">
        <v>10212</v>
      </c>
      <c r="U117" s="54">
        <v>9749</v>
      </c>
      <c r="V117" s="61"/>
      <c r="W117" s="54">
        <v>4877</v>
      </c>
      <c r="X117" s="54">
        <v>1245</v>
      </c>
      <c r="Y117" s="54">
        <v>220655</v>
      </c>
      <c r="Z117" s="54">
        <v>122524</v>
      </c>
    </row>
    <row r="119" spans="1:26" x14ac:dyDescent="0.3">
      <c r="A119" s="323" t="s">
        <v>51</v>
      </c>
      <c r="B119" s="323"/>
      <c r="C119" s="323"/>
      <c r="D119" s="323"/>
      <c r="E119" s="323"/>
      <c r="F119" s="323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70"/>
    </row>
    <row r="120" spans="1:26" x14ac:dyDescent="0.2">
      <c r="A120" s="324" t="s">
        <v>27</v>
      </c>
      <c r="B120" s="1"/>
      <c r="C120" s="324" t="s">
        <v>23</v>
      </c>
      <c r="D120" s="324"/>
      <c r="E120" s="324"/>
      <c r="F120" s="324"/>
      <c r="G120" s="63"/>
      <c r="H120" s="327" t="s">
        <v>30</v>
      </c>
      <c r="I120" s="327"/>
      <c r="J120" s="327"/>
      <c r="K120" s="327"/>
      <c r="L120" s="3"/>
      <c r="M120" s="327" t="s">
        <v>35</v>
      </c>
      <c r="N120" s="325"/>
      <c r="O120" s="325"/>
      <c r="P120" s="325"/>
      <c r="Q120" s="4"/>
      <c r="R120" s="327" t="s">
        <v>36</v>
      </c>
      <c r="S120" s="325"/>
      <c r="T120" s="325"/>
      <c r="U120" s="325"/>
      <c r="V120" s="4"/>
      <c r="W120" s="327" t="s">
        <v>37</v>
      </c>
      <c r="X120" s="325"/>
      <c r="Y120" s="325"/>
      <c r="Z120" s="325"/>
    </row>
    <row r="121" spans="1:26" x14ac:dyDescent="0.2">
      <c r="A121" s="324"/>
      <c r="B121" s="1"/>
      <c r="C121" s="327"/>
      <c r="D121" s="327"/>
      <c r="E121" s="327"/>
      <c r="F121" s="327"/>
      <c r="G121" s="3"/>
      <c r="H121" s="329" t="s">
        <v>31</v>
      </c>
      <c r="I121" s="329"/>
      <c r="J121" s="329" t="s">
        <v>32</v>
      </c>
      <c r="K121" s="329"/>
      <c r="L121" s="64"/>
      <c r="M121" s="329" t="s">
        <v>31</v>
      </c>
      <c r="N121" s="329"/>
      <c r="O121" s="329" t="s">
        <v>32</v>
      </c>
      <c r="P121" s="329"/>
      <c r="Q121" s="5"/>
      <c r="R121" s="329" t="s">
        <v>31</v>
      </c>
      <c r="S121" s="329"/>
      <c r="T121" s="329" t="s">
        <v>32</v>
      </c>
      <c r="U121" s="329"/>
      <c r="V121" s="5"/>
      <c r="W121" s="329" t="s">
        <v>31</v>
      </c>
      <c r="X121" s="329"/>
      <c r="Y121" s="329" t="s">
        <v>32</v>
      </c>
      <c r="Z121" s="329"/>
    </row>
    <row r="122" spans="1:26" ht="16.8" x14ac:dyDescent="0.3">
      <c r="A122" s="325"/>
      <c r="B122" s="2"/>
      <c r="C122" s="6" t="s">
        <v>29</v>
      </c>
      <c r="D122" s="6" t="s">
        <v>25</v>
      </c>
      <c r="E122" s="6" t="s">
        <v>24</v>
      </c>
      <c r="F122" s="6" t="s">
        <v>26</v>
      </c>
      <c r="G122" s="7"/>
      <c r="H122" s="6" t="s">
        <v>33</v>
      </c>
      <c r="I122" s="6" t="s">
        <v>34</v>
      </c>
      <c r="J122" s="6" t="s">
        <v>33</v>
      </c>
      <c r="K122" s="6" t="s">
        <v>34</v>
      </c>
      <c r="L122" s="7"/>
      <c r="M122" s="6" t="s">
        <v>33</v>
      </c>
      <c r="N122" s="6" t="s">
        <v>34</v>
      </c>
      <c r="O122" s="6" t="s">
        <v>33</v>
      </c>
      <c r="P122" s="6" t="s">
        <v>34</v>
      </c>
      <c r="Q122" s="7"/>
      <c r="R122" s="6" t="s">
        <v>33</v>
      </c>
      <c r="S122" s="6" t="s">
        <v>34</v>
      </c>
      <c r="T122" s="6" t="s">
        <v>33</v>
      </c>
      <c r="U122" s="6" t="s">
        <v>34</v>
      </c>
      <c r="V122" s="7"/>
      <c r="W122" s="6" t="s">
        <v>33</v>
      </c>
      <c r="X122" s="6" t="s">
        <v>34</v>
      </c>
      <c r="Y122" s="6" t="s">
        <v>33</v>
      </c>
      <c r="Z122" s="6" t="s">
        <v>34</v>
      </c>
    </row>
    <row r="123" spans="1:26" x14ac:dyDescent="0.3">
      <c r="A123" s="11" t="s">
        <v>0</v>
      </c>
      <c r="B123" s="8"/>
      <c r="C123" s="77">
        <v>15126</v>
      </c>
      <c r="D123" s="77">
        <v>417</v>
      </c>
      <c r="E123" s="77">
        <v>453</v>
      </c>
      <c r="F123" s="77">
        <v>21942</v>
      </c>
      <c r="G123" s="9"/>
      <c r="H123" s="10">
        <v>261</v>
      </c>
      <c r="I123" s="10">
        <v>32</v>
      </c>
      <c r="J123" s="10">
        <v>10240</v>
      </c>
      <c r="K123" s="10">
        <v>4129</v>
      </c>
      <c r="L123" s="9"/>
      <c r="M123" s="10">
        <v>39</v>
      </c>
      <c r="N123" s="10">
        <v>42</v>
      </c>
      <c r="O123" s="10">
        <v>2380</v>
      </c>
      <c r="P123" s="10">
        <v>3633</v>
      </c>
      <c r="Q123" s="9"/>
      <c r="R123" s="10">
        <v>50</v>
      </c>
      <c r="S123" s="10">
        <v>29</v>
      </c>
      <c r="T123" s="10">
        <v>741</v>
      </c>
      <c r="U123" s="10">
        <v>819</v>
      </c>
      <c r="V123" s="9"/>
      <c r="W123" s="10">
        <v>350</v>
      </c>
      <c r="X123" s="10">
        <v>103</v>
      </c>
      <c r="Y123" s="10">
        <v>13361</v>
      </c>
      <c r="Z123" s="10">
        <v>8581</v>
      </c>
    </row>
    <row r="124" spans="1:26" x14ac:dyDescent="0.3">
      <c r="A124" s="11" t="s">
        <v>1</v>
      </c>
      <c r="B124" s="8"/>
      <c r="C124" s="77">
        <v>379</v>
      </c>
      <c r="D124" s="77">
        <v>11</v>
      </c>
      <c r="E124" s="77">
        <v>13</v>
      </c>
      <c r="F124" s="77">
        <v>527</v>
      </c>
      <c r="G124" s="9"/>
      <c r="H124" s="10">
        <v>10</v>
      </c>
      <c r="I124" s="10">
        <v>0</v>
      </c>
      <c r="J124" s="10">
        <v>282</v>
      </c>
      <c r="K124" s="10">
        <v>84</v>
      </c>
      <c r="L124" s="9"/>
      <c r="M124" s="10">
        <v>1</v>
      </c>
      <c r="N124" s="10">
        <v>0</v>
      </c>
      <c r="O124" s="10">
        <v>63</v>
      </c>
      <c r="P124" s="10">
        <v>65</v>
      </c>
      <c r="Q124" s="9"/>
      <c r="R124" s="10">
        <v>1</v>
      </c>
      <c r="S124" s="10">
        <v>1</v>
      </c>
      <c r="T124" s="10">
        <v>18</v>
      </c>
      <c r="U124" s="10">
        <v>15</v>
      </c>
      <c r="V124" s="9"/>
      <c r="W124" s="10">
        <v>12</v>
      </c>
      <c r="X124" s="10">
        <v>1</v>
      </c>
      <c r="Y124" s="10">
        <v>363</v>
      </c>
      <c r="Z124" s="10">
        <v>164</v>
      </c>
    </row>
    <row r="125" spans="1:26" x14ac:dyDescent="0.3">
      <c r="A125" s="11" t="s">
        <v>2</v>
      </c>
      <c r="B125" s="8"/>
      <c r="C125" s="77">
        <v>46654</v>
      </c>
      <c r="D125" s="77">
        <v>747</v>
      </c>
      <c r="E125" s="77">
        <v>821</v>
      </c>
      <c r="F125" s="77">
        <v>59636</v>
      </c>
      <c r="G125" s="9"/>
      <c r="H125" s="10">
        <v>536</v>
      </c>
      <c r="I125" s="10">
        <v>47</v>
      </c>
      <c r="J125" s="10">
        <v>35265</v>
      </c>
      <c r="K125" s="10">
        <v>12126</v>
      </c>
      <c r="L125" s="9"/>
      <c r="M125" s="10">
        <v>75</v>
      </c>
      <c r="N125" s="10">
        <v>52</v>
      </c>
      <c r="O125" s="10">
        <v>3474</v>
      </c>
      <c r="P125" s="10">
        <v>4696</v>
      </c>
      <c r="Q125" s="9"/>
      <c r="R125" s="10">
        <v>64</v>
      </c>
      <c r="S125" s="10">
        <v>47</v>
      </c>
      <c r="T125" s="10">
        <v>1933</v>
      </c>
      <c r="U125" s="10">
        <v>2142</v>
      </c>
      <c r="V125" s="9"/>
      <c r="W125" s="10">
        <v>675</v>
      </c>
      <c r="X125" s="10">
        <v>146</v>
      </c>
      <c r="Y125" s="10">
        <v>40672</v>
      </c>
      <c r="Z125" s="10">
        <v>18964</v>
      </c>
    </row>
    <row r="126" spans="1:26" x14ac:dyDescent="0.3">
      <c r="A126" s="11" t="s">
        <v>3</v>
      </c>
      <c r="B126" s="8"/>
      <c r="C126" s="77">
        <v>3484</v>
      </c>
      <c r="D126" s="77">
        <v>107</v>
      </c>
      <c r="E126" s="77">
        <v>117</v>
      </c>
      <c r="F126" s="77">
        <v>4618</v>
      </c>
      <c r="G126" s="9"/>
      <c r="H126" s="10">
        <v>80</v>
      </c>
      <c r="I126" s="10">
        <v>4</v>
      </c>
      <c r="J126" s="10">
        <v>2353</v>
      </c>
      <c r="K126" s="10">
        <v>865</v>
      </c>
      <c r="L126" s="9"/>
      <c r="M126" s="10">
        <v>9</v>
      </c>
      <c r="N126" s="10">
        <v>7</v>
      </c>
      <c r="O126" s="10">
        <v>429</v>
      </c>
      <c r="P126" s="10">
        <v>674</v>
      </c>
      <c r="Q126" s="9"/>
      <c r="R126" s="10">
        <v>10</v>
      </c>
      <c r="S126" s="10">
        <v>7</v>
      </c>
      <c r="T126" s="10">
        <v>139</v>
      </c>
      <c r="U126" s="10">
        <v>158</v>
      </c>
      <c r="V126" s="9"/>
      <c r="W126" s="10">
        <v>99</v>
      </c>
      <c r="X126" s="10">
        <v>18</v>
      </c>
      <c r="Y126" s="10">
        <v>2921</v>
      </c>
      <c r="Z126" s="10">
        <v>1697</v>
      </c>
    </row>
    <row r="127" spans="1:26" x14ac:dyDescent="0.3">
      <c r="A127" s="11" t="s">
        <v>4</v>
      </c>
      <c r="B127" s="8"/>
      <c r="C127" s="77">
        <v>18378</v>
      </c>
      <c r="D127" s="77">
        <v>513</v>
      </c>
      <c r="E127" s="77">
        <v>555</v>
      </c>
      <c r="F127" s="77">
        <v>25348</v>
      </c>
      <c r="G127" s="9"/>
      <c r="H127" s="10">
        <v>342</v>
      </c>
      <c r="I127" s="10">
        <v>59</v>
      </c>
      <c r="J127" s="10">
        <v>13132</v>
      </c>
      <c r="K127" s="10">
        <v>5351</v>
      </c>
      <c r="L127" s="9"/>
      <c r="M127" s="10">
        <v>53</v>
      </c>
      <c r="N127" s="10">
        <v>49</v>
      </c>
      <c r="O127" s="10">
        <v>2420</v>
      </c>
      <c r="P127" s="10">
        <v>3283</v>
      </c>
      <c r="Q127" s="9"/>
      <c r="R127" s="10">
        <v>33</v>
      </c>
      <c r="S127" s="10">
        <v>19</v>
      </c>
      <c r="T127" s="10">
        <v>515</v>
      </c>
      <c r="U127" s="10">
        <v>647</v>
      </c>
      <c r="V127" s="9"/>
      <c r="W127" s="10">
        <v>428</v>
      </c>
      <c r="X127" s="10">
        <v>127</v>
      </c>
      <c r="Y127" s="10">
        <v>16067</v>
      </c>
      <c r="Z127" s="10">
        <v>9281</v>
      </c>
    </row>
    <row r="128" spans="1:26" x14ac:dyDescent="0.3">
      <c r="A128" s="11" t="s">
        <v>5</v>
      </c>
      <c r="B128" s="8"/>
      <c r="C128" s="77">
        <v>5015</v>
      </c>
      <c r="D128" s="77">
        <v>153</v>
      </c>
      <c r="E128" s="77">
        <v>167</v>
      </c>
      <c r="F128" s="77">
        <v>6661</v>
      </c>
      <c r="G128" s="9"/>
      <c r="H128" s="10">
        <v>101</v>
      </c>
      <c r="I128" s="10">
        <v>20</v>
      </c>
      <c r="J128" s="10">
        <v>3422</v>
      </c>
      <c r="K128" s="10">
        <v>1367</v>
      </c>
      <c r="L128" s="9"/>
      <c r="M128" s="10">
        <v>19</v>
      </c>
      <c r="N128" s="10">
        <v>13</v>
      </c>
      <c r="O128" s="10">
        <v>647</v>
      </c>
      <c r="P128" s="10">
        <v>831</v>
      </c>
      <c r="Q128" s="9"/>
      <c r="R128" s="10">
        <v>7</v>
      </c>
      <c r="S128" s="10">
        <v>7</v>
      </c>
      <c r="T128" s="10">
        <v>211</v>
      </c>
      <c r="U128" s="10">
        <v>183</v>
      </c>
      <c r="V128" s="9"/>
      <c r="W128" s="10">
        <v>127</v>
      </c>
      <c r="X128" s="10">
        <v>40</v>
      </c>
      <c r="Y128" s="10">
        <v>4280</v>
      </c>
      <c r="Z128" s="10">
        <v>2381</v>
      </c>
    </row>
    <row r="129" spans="1:26" x14ac:dyDescent="0.3">
      <c r="A129" s="11" t="s">
        <v>6</v>
      </c>
      <c r="B129" s="8"/>
      <c r="C129" s="77">
        <v>9877</v>
      </c>
      <c r="D129" s="77">
        <v>102</v>
      </c>
      <c r="E129" s="77">
        <v>110</v>
      </c>
      <c r="F129" s="77">
        <v>12981</v>
      </c>
      <c r="G129" s="9"/>
      <c r="H129" s="10">
        <v>66</v>
      </c>
      <c r="I129" s="10">
        <v>7</v>
      </c>
      <c r="J129" s="10">
        <v>6641</v>
      </c>
      <c r="K129" s="10">
        <v>2391</v>
      </c>
      <c r="L129" s="9"/>
      <c r="M129" s="10">
        <v>6</v>
      </c>
      <c r="N129" s="10">
        <v>5</v>
      </c>
      <c r="O129" s="10">
        <v>948</v>
      </c>
      <c r="P129" s="10">
        <v>1680</v>
      </c>
      <c r="Q129" s="9"/>
      <c r="R129" s="10">
        <v>13</v>
      </c>
      <c r="S129" s="10">
        <v>13</v>
      </c>
      <c r="T129" s="10">
        <v>591</v>
      </c>
      <c r="U129" s="10">
        <v>730</v>
      </c>
      <c r="V129" s="9"/>
      <c r="W129" s="10">
        <v>85</v>
      </c>
      <c r="X129" s="10">
        <v>25</v>
      </c>
      <c r="Y129" s="10">
        <v>8180</v>
      </c>
      <c r="Z129" s="10">
        <v>4801</v>
      </c>
    </row>
    <row r="130" spans="1:26" x14ac:dyDescent="0.3">
      <c r="A130" s="11" t="s">
        <v>7</v>
      </c>
      <c r="B130" s="8"/>
      <c r="C130" s="77">
        <v>24250</v>
      </c>
      <c r="D130" s="77">
        <v>585</v>
      </c>
      <c r="E130" s="77">
        <v>635</v>
      </c>
      <c r="F130" s="77">
        <v>33322</v>
      </c>
      <c r="G130" s="9"/>
      <c r="H130" s="10">
        <v>409</v>
      </c>
      <c r="I130" s="10">
        <v>64</v>
      </c>
      <c r="J130" s="10">
        <v>16872</v>
      </c>
      <c r="K130" s="10">
        <v>7216</v>
      </c>
      <c r="L130" s="9"/>
      <c r="M130" s="10">
        <v>58</v>
      </c>
      <c r="N130" s="10">
        <v>53</v>
      </c>
      <c r="O130" s="10">
        <v>3264</v>
      </c>
      <c r="P130" s="10">
        <v>4353</v>
      </c>
      <c r="Q130" s="9"/>
      <c r="R130" s="10">
        <v>36</v>
      </c>
      <c r="S130" s="10">
        <v>15</v>
      </c>
      <c r="T130" s="10">
        <v>772</v>
      </c>
      <c r="U130" s="10">
        <v>845</v>
      </c>
      <c r="V130" s="9"/>
      <c r="W130" s="10">
        <v>503</v>
      </c>
      <c r="X130" s="10">
        <v>132</v>
      </c>
      <c r="Y130" s="10">
        <v>20908</v>
      </c>
      <c r="Z130" s="10">
        <v>12414</v>
      </c>
    </row>
    <row r="131" spans="1:26" s="35" customFormat="1" x14ac:dyDescent="0.3">
      <c r="A131" s="17" t="s">
        <v>8</v>
      </c>
      <c r="B131" s="18"/>
      <c r="C131" s="81">
        <v>123163</v>
      </c>
      <c r="D131" s="81">
        <v>2635</v>
      </c>
      <c r="E131" s="81">
        <v>2871</v>
      </c>
      <c r="F131" s="81">
        <v>165035</v>
      </c>
      <c r="G131" s="20"/>
      <c r="H131" s="50">
        <v>1805</v>
      </c>
      <c r="I131" s="50">
        <v>233</v>
      </c>
      <c r="J131" s="50">
        <v>88207</v>
      </c>
      <c r="K131" s="50">
        <v>33529</v>
      </c>
      <c r="L131" s="20"/>
      <c r="M131" s="50">
        <v>260</v>
      </c>
      <c r="N131" s="50">
        <v>221</v>
      </c>
      <c r="O131" s="50">
        <v>13625</v>
      </c>
      <c r="P131" s="50">
        <v>19215</v>
      </c>
      <c r="Q131" s="20"/>
      <c r="R131" s="50">
        <v>214</v>
      </c>
      <c r="S131" s="50">
        <v>138</v>
      </c>
      <c r="T131" s="50">
        <v>4920</v>
      </c>
      <c r="U131" s="50">
        <v>5539</v>
      </c>
      <c r="V131" s="20"/>
      <c r="W131" s="50">
        <v>2279</v>
      </c>
      <c r="X131" s="50">
        <v>592</v>
      </c>
      <c r="Y131" s="50">
        <v>106752</v>
      </c>
      <c r="Z131" s="50">
        <v>58283</v>
      </c>
    </row>
    <row r="132" spans="1:26" x14ac:dyDescent="0.3">
      <c r="A132" s="11" t="s">
        <v>9</v>
      </c>
      <c r="B132" s="8"/>
      <c r="C132" s="77">
        <v>21133</v>
      </c>
      <c r="D132" s="77">
        <v>338</v>
      </c>
      <c r="E132" s="77">
        <v>362</v>
      </c>
      <c r="F132" s="77">
        <v>27728</v>
      </c>
      <c r="G132" s="9"/>
      <c r="H132" s="10">
        <v>205</v>
      </c>
      <c r="I132" s="10">
        <v>38</v>
      </c>
      <c r="J132" s="10">
        <v>14564</v>
      </c>
      <c r="K132" s="10">
        <v>5981</v>
      </c>
      <c r="L132" s="9"/>
      <c r="M132" s="10">
        <v>25</v>
      </c>
      <c r="N132" s="10">
        <v>32</v>
      </c>
      <c r="O132" s="10">
        <v>2180</v>
      </c>
      <c r="P132" s="10">
        <v>3152</v>
      </c>
      <c r="Q132" s="9"/>
      <c r="R132" s="10">
        <v>36</v>
      </c>
      <c r="S132" s="10">
        <v>26</v>
      </c>
      <c r="T132" s="10">
        <v>836</v>
      </c>
      <c r="U132" s="10">
        <v>1015</v>
      </c>
      <c r="V132" s="9"/>
      <c r="W132" s="10">
        <v>266</v>
      </c>
      <c r="X132" s="10">
        <v>96</v>
      </c>
      <c r="Y132" s="10">
        <v>17580</v>
      </c>
      <c r="Z132" s="10">
        <v>10148</v>
      </c>
    </row>
    <row r="133" spans="1:26" x14ac:dyDescent="0.3">
      <c r="A133" s="11" t="s">
        <v>10</v>
      </c>
      <c r="B133" s="8"/>
      <c r="C133" s="77">
        <v>3464</v>
      </c>
      <c r="D133" s="77">
        <v>87</v>
      </c>
      <c r="E133" s="77">
        <v>96</v>
      </c>
      <c r="F133" s="77">
        <v>4853</v>
      </c>
      <c r="G133" s="9"/>
      <c r="H133" s="10">
        <v>48</v>
      </c>
      <c r="I133" s="10">
        <v>4</v>
      </c>
      <c r="J133" s="10">
        <v>2384</v>
      </c>
      <c r="K133" s="10">
        <v>1043</v>
      </c>
      <c r="L133" s="9"/>
      <c r="M133" s="10">
        <v>10</v>
      </c>
      <c r="N133" s="10">
        <v>11</v>
      </c>
      <c r="O133" s="10">
        <v>472</v>
      </c>
      <c r="P133" s="10">
        <v>658</v>
      </c>
      <c r="Q133" s="9"/>
      <c r="R133" s="10">
        <v>12</v>
      </c>
      <c r="S133" s="10">
        <v>11</v>
      </c>
      <c r="T133" s="10">
        <v>131</v>
      </c>
      <c r="U133" s="10">
        <v>165</v>
      </c>
      <c r="V133" s="9"/>
      <c r="W133" s="10">
        <v>70</v>
      </c>
      <c r="X133" s="10">
        <v>26</v>
      </c>
      <c r="Y133" s="10">
        <v>2987</v>
      </c>
      <c r="Z133" s="10">
        <v>1866</v>
      </c>
    </row>
    <row r="134" spans="1:26" x14ac:dyDescent="0.3">
      <c r="A134" s="11" t="s">
        <v>11</v>
      </c>
      <c r="B134" s="8"/>
      <c r="C134" s="77">
        <v>7213</v>
      </c>
      <c r="D134" s="77">
        <v>137</v>
      </c>
      <c r="E134" s="77">
        <v>150</v>
      </c>
      <c r="F134" s="77">
        <v>10470</v>
      </c>
      <c r="G134" s="9"/>
      <c r="H134" s="10">
        <v>88</v>
      </c>
      <c r="I134" s="10">
        <v>10</v>
      </c>
      <c r="J134" s="10">
        <v>5250</v>
      </c>
      <c r="K134" s="10">
        <v>2132</v>
      </c>
      <c r="L134" s="9"/>
      <c r="M134" s="10">
        <v>16</v>
      </c>
      <c r="N134" s="10">
        <v>10</v>
      </c>
      <c r="O134" s="10">
        <v>1051</v>
      </c>
      <c r="P134" s="10">
        <v>1482</v>
      </c>
      <c r="Q134" s="9"/>
      <c r="R134" s="10">
        <v>16</v>
      </c>
      <c r="S134" s="10">
        <v>10</v>
      </c>
      <c r="T134" s="10">
        <v>252</v>
      </c>
      <c r="U134" s="10">
        <v>303</v>
      </c>
      <c r="V134" s="9"/>
      <c r="W134" s="10">
        <v>120</v>
      </c>
      <c r="X134" s="10">
        <v>30</v>
      </c>
      <c r="Y134" s="10">
        <v>6553</v>
      </c>
      <c r="Z134" s="10">
        <v>3917</v>
      </c>
    </row>
    <row r="135" spans="1:26" x14ac:dyDescent="0.3">
      <c r="A135" s="11" t="s">
        <v>12</v>
      </c>
      <c r="B135" s="8"/>
      <c r="C135" s="77">
        <v>32618</v>
      </c>
      <c r="D135" s="77">
        <v>552</v>
      </c>
      <c r="E135" s="77">
        <v>594</v>
      </c>
      <c r="F135" s="77">
        <v>45310</v>
      </c>
      <c r="G135" s="9"/>
      <c r="H135" s="10">
        <v>323</v>
      </c>
      <c r="I135" s="10">
        <v>43</v>
      </c>
      <c r="J135" s="10">
        <v>23164</v>
      </c>
      <c r="K135" s="10">
        <v>8000</v>
      </c>
      <c r="L135" s="9"/>
      <c r="M135" s="10">
        <v>57</v>
      </c>
      <c r="N135" s="10">
        <v>60</v>
      </c>
      <c r="O135" s="10">
        <v>4426</v>
      </c>
      <c r="P135" s="10">
        <v>6469</v>
      </c>
      <c r="Q135" s="9"/>
      <c r="R135" s="10">
        <v>70</v>
      </c>
      <c r="S135" s="10">
        <v>41</v>
      </c>
      <c r="T135" s="10">
        <v>1574</v>
      </c>
      <c r="U135" s="10">
        <v>1677</v>
      </c>
      <c r="V135" s="9"/>
      <c r="W135" s="10">
        <v>450</v>
      </c>
      <c r="X135" s="10">
        <v>144</v>
      </c>
      <c r="Y135" s="10">
        <v>29164</v>
      </c>
      <c r="Z135" s="10">
        <v>16146</v>
      </c>
    </row>
    <row r="136" spans="1:26" s="35" customFormat="1" x14ac:dyDescent="0.3">
      <c r="A136" s="47" t="s">
        <v>13</v>
      </c>
      <c r="B136" s="22"/>
      <c r="C136" s="78">
        <v>64428</v>
      </c>
      <c r="D136" s="83">
        <v>1114</v>
      </c>
      <c r="E136" s="83">
        <v>1202</v>
      </c>
      <c r="F136" s="78">
        <v>88361</v>
      </c>
      <c r="G136" s="20"/>
      <c r="H136" s="69">
        <v>664</v>
      </c>
      <c r="I136" s="21">
        <v>95</v>
      </c>
      <c r="J136" s="21">
        <v>45362</v>
      </c>
      <c r="K136" s="21">
        <v>17156</v>
      </c>
      <c r="L136" s="20"/>
      <c r="M136" s="69">
        <v>108</v>
      </c>
      <c r="N136" s="69">
        <v>113</v>
      </c>
      <c r="O136" s="69">
        <v>8129</v>
      </c>
      <c r="P136" s="69">
        <v>11761</v>
      </c>
      <c r="Q136" s="20"/>
      <c r="R136" s="21">
        <v>134</v>
      </c>
      <c r="S136" s="21">
        <v>88</v>
      </c>
      <c r="T136" s="21">
        <v>2793</v>
      </c>
      <c r="U136" s="21">
        <v>3160</v>
      </c>
      <c r="V136" s="20"/>
      <c r="W136" s="69">
        <v>906</v>
      </c>
      <c r="X136" s="69">
        <v>296</v>
      </c>
      <c r="Y136" s="21">
        <v>56284</v>
      </c>
      <c r="Z136" s="21">
        <v>32077</v>
      </c>
    </row>
    <row r="137" spans="1:26" x14ac:dyDescent="0.3">
      <c r="A137" s="11" t="s">
        <v>14</v>
      </c>
      <c r="B137" s="8"/>
      <c r="C137" s="77">
        <v>4814</v>
      </c>
      <c r="D137" s="77">
        <v>114</v>
      </c>
      <c r="E137" s="77">
        <v>134</v>
      </c>
      <c r="F137" s="77">
        <v>7225</v>
      </c>
      <c r="G137" s="9"/>
      <c r="H137" s="10">
        <v>76</v>
      </c>
      <c r="I137" s="10">
        <v>4</v>
      </c>
      <c r="J137" s="10">
        <v>3504</v>
      </c>
      <c r="K137" s="10">
        <v>1391</v>
      </c>
      <c r="L137" s="9"/>
      <c r="M137" s="10">
        <v>20</v>
      </c>
      <c r="N137" s="10">
        <v>16</v>
      </c>
      <c r="O137" s="10">
        <v>779</v>
      </c>
      <c r="P137" s="10">
        <v>1213</v>
      </c>
      <c r="Q137" s="9"/>
      <c r="R137" s="10">
        <v>9</v>
      </c>
      <c r="S137" s="10">
        <v>9</v>
      </c>
      <c r="T137" s="10">
        <v>178</v>
      </c>
      <c r="U137" s="10">
        <v>160</v>
      </c>
      <c r="V137" s="9"/>
      <c r="W137" s="10">
        <v>105</v>
      </c>
      <c r="X137" s="10">
        <v>29</v>
      </c>
      <c r="Y137" s="10">
        <v>4461</v>
      </c>
      <c r="Z137" s="10">
        <v>2764</v>
      </c>
    </row>
    <row r="138" spans="1:26" x14ac:dyDescent="0.3">
      <c r="A138" s="11" t="s">
        <v>15</v>
      </c>
      <c r="B138" s="8"/>
      <c r="C138" s="77">
        <v>552</v>
      </c>
      <c r="D138" s="77">
        <v>26</v>
      </c>
      <c r="E138" s="77">
        <v>29</v>
      </c>
      <c r="F138" s="77">
        <v>896</v>
      </c>
      <c r="G138" s="9"/>
      <c r="H138" s="10">
        <v>17</v>
      </c>
      <c r="I138" s="10">
        <v>1</v>
      </c>
      <c r="J138" s="10">
        <v>442</v>
      </c>
      <c r="K138" s="10">
        <v>132</v>
      </c>
      <c r="L138" s="9"/>
      <c r="M138" s="10">
        <v>3</v>
      </c>
      <c r="N138" s="10">
        <v>6</v>
      </c>
      <c r="O138" s="10">
        <v>117</v>
      </c>
      <c r="P138" s="10">
        <v>164</v>
      </c>
      <c r="Q138" s="9"/>
      <c r="R138" s="10">
        <v>1</v>
      </c>
      <c r="S138" s="10">
        <v>1</v>
      </c>
      <c r="T138" s="10">
        <v>24</v>
      </c>
      <c r="U138" s="10">
        <v>17</v>
      </c>
      <c r="V138" s="9"/>
      <c r="W138" s="10">
        <v>21</v>
      </c>
      <c r="X138" s="10">
        <v>8</v>
      </c>
      <c r="Y138" s="10">
        <v>583</v>
      </c>
      <c r="Z138" s="10">
        <v>313</v>
      </c>
    </row>
    <row r="139" spans="1:26" x14ac:dyDescent="0.3">
      <c r="A139" s="11" t="s">
        <v>16</v>
      </c>
      <c r="B139" s="8"/>
      <c r="C139" s="77">
        <v>11508</v>
      </c>
      <c r="D139" s="77">
        <v>329</v>
      </c>
      <c r="E139" s="77">
        <v>368</v>
      </c>
      <c r="F139" s="77">
        <v>17321</v>
      </c>
      <c r="G139" s="9"/>
      <c r="H139" s="10">
        <v>203</v>
      </c>
      <c r="I139" s="10">
        <v>17</v>
      </c>
      <c r="J139" s="10">
        <v>8813</v>
      </c>
      <c r="K139" s="10">
        <v>1915</v>
      </c>
      <c r="L139" s="9"/>
      <c r="M139" s="10">
        <v>54</v>
      </c>
      <c r="N139" s="10">
        <v>43</v>
      </c>
      <c r="O139" s="10">
        <v>2543</v>
      </c>
      <c r="P139" s="10">
        <v>3088</v>
      </c>
      <c r="Q139" s="9"/>
      <c r="R139" s="10">
        <v>33</v>
      </c>
      <c r="S139" s="10">
        <v>18</v>
      </c>
      <c r="T139" s="10">
        <v>479</v>
      </c>
      <c r="U139" s="10">
        <v>483</v>
      </c>
      <c r="V139" s="9"/>
      <c r="W139" s="10">
        <v>290</v>
      </c>
      <c r="X139" s="10">
        <v>78</v>
      </c>
      <c r="Y139" s="10">
        <v>11835</v>
      </c>
      <c r="Z139" s="10">
        <v>5486</v>
      </c>
    </row>
    <row r="140" spans="1:26" x14ac:dyDescent="0.3">
      <c r="A140" s="11" t="s">
        <v>17</v>
      </c>
      <c r="B140" s="8"/>
      <c r="C140" s="77">
        <v>11235</v>
      </c>
      <c r="D140" s="77">
        <v>372</v>
      </c>
      <c r="E140" s="77">
        <v>428</v>
      </c>
      <c r="F140" s="77">
        <v>18727</v>
      </c>
      <c r="G140" s="9"/>
      <c r="H140" s="10">
        <v>256</v>
      </c>
      <c r="I140" s="10">
        <v>17</v>
      </c>
      <c r="J140" s="10">
        <v>9007</v>
      </c>
      <c r="K140" s="10">
        <v>2334</v>
      </c>
      <c r="L140" s="9"/>
      <c r="M140" s="10">
        <v>62</v>
      </c>
      <c r="N140" s="10">
        <v>49</v>
      </c>
      <c r="O140" s="10">
        <v>3014</v>
      </c>
      <c r="P140" s="10">
        <v>3738</v>
      </c>
      <c r="Q140" s="9"/>
      <c r="R140" s="10">
        <v>23</v>
      </c>
      <c r="S140" s="10">
        <v>21</v>
      </c>
      <c r="T140" s="10">
        <v>296</v>
      </c>
      <c r="U140" s="10">
        <v>338</v>
      </c>
      <c r="V140" s="9"/>
      <c r="W140" s="10">
        <v>341</v>
      </c>
      <c r="X140" s="10">
        <v>87</v>
      </c>
      <c r="Y140" s="10">
        <v>12317</v>
      </c>
      <c r="Z140" s="10">
        <v>6410</v>
      </c>
    </row>
    <row r="141" spans="1:26" x14ac:dyDescent="0.3">
      <c r="A141" s="11" t="s">
        <v>18</v>
      </c>
      <c r="B141" s="8"/>
      <c r="C141" s="77">
        <v>889</v>
      </c>
      <c r="D141" s="77">
        <v>51</v>
      </c>
      <c r="E141" s="77">
        <v>57</v>
      </c>
      <c r="F141" s="77">
        <v>1444</v>
      </c>
      <c r="G141" s="9"/>
      <c r="H141" s="10">
        <v>40</v>
      </c>
      <c r="I141" s="10">
        <v>0</v>
      </c>
      <c r="J141" s="10">
        <v>690</v>
      </c>
      <c r="K141" s="10">
        <v>196</v>
      </c>
      <c r="L141" s="9"/>
      <c r="M141" s="10">
        <v>7</v>
      </c>
      <c r="N141" s="10">
        <v>2</v>
      </c>
      <c r="O141" s="10">
        <v>229</v>
      </c>
      <c r="P141" s="10">
        <v>272</v>
      </c>
      <c r="Q141" s="9"/>
      <c r="R141" s="10">
        <v>3</v>
      </c>
      <c r="S141" s="10">
        <v>5</v>
      </c>
      <c r="T141" s="10">
        <v>27</v>
      </c>
      <c r="U141" s="10">
        <v>30</v>
      </c>
      <c r="V141" s="9"/>
      <c r="W141" s="10">
        <v>50</v>
      </c>
      <c r="X141" s="10">
        <v>7</v>
      </c>
      <c r="Y141" s="10">
        <v>946</v>
      </c>
      <c r="Z141" s="10">
        <v>498</v>
      </c>
    </row>
    <row r="142" spans="1:26" x14ac:dyDescent="0.3">
      <c r="A142" s="11" t="s">
        <v>19</v>
      </c>
      <c r="B142" s="8"/>
      <c r="C142" s="77">
        <v>3921</v>
      </c>
      <c r="D142" s="77">
        <v>141</v>
      </c>
      <c r="E142" s="77">
        <v>163</v>
      </c>
      <c r="F142" s="77">
        <v>6627</v>
      </c>
      <c r="G142" s="9"/>
      <c r="H142" s="10">
        <v>101</v>
      </c>
      <c r="I142" s="10">
        <v>4</v>
      </c>
      <c r="J142" s="10">
        <v>3161</v>
      </c>
      <c r="K142" s="10">
        <v>899</v>
      </c>
      <c r="L142" s="9"/>
      <c r="M142" s="10">
        <v>19</v>
      </c>
      <c r="N142" s="10">
        <v>18</v>
      </c>
      <c r="O142" s="10">
        <v>1033</v>
      </c>
      <c r="P142" s="10">
        <v>1257</v>
      </c>
      <c r="Q142" s="9"/>
      <c r="R142" s="10">
        <v>14</v>
      </c>
      <c r="S142" s="10">
        <v>7</v>
      </c>
      <c r="T142" s="10">
        <v>144</v>
      </c>
      <c r="U142" s="10">
        <v>133</v>
      </c>
      <c r="V142" s="9"/>
      <c r="W142" s="10">
        <v>134</v>
      </c>
      <c r="X142" s="10">
        <v>29</v>
      </c>
      <c r="Y142" s="10">
        <v>4338</v>
      </c>
      <c r="Z142" s="10">
        <v>2289</v>
      </c>
    </row>
    <row r="143" spans="1:26" x14ac:dyDescent="0.3">
      <c r="A143" s="11" t="s">
        <v>20</v>
      </c>
      <c r="B143" s="8"/>
      <c r="C143" s="77">
        <v>14412</v>
      </c>
      <c r="D143" s="77">
        <v>343</v>
      </c>
      <c r="E143" s="77">
        <v>400</v>
      </c>
      <c r="F143" s="77">
        <v>21534</v>
      </c>
      <c r="G143" s="9"/>
      <c r="H143" s="10">
        <v>217</v>
      </c>
      <c r="I143" s="10">
        <v>23</v>
      </c>
      <c r="J143" s="10">
        <v>10888</v>
      </c>
      <c r="K143" s="10">
        <v>3150</v>
      </c>
      <c r="L143" s="9"/>
      <c r="M143" s="10">
        <v>57</v>
      </c>
      <c r="N143" s="10">
        <v>53</v>
      </c>
      <c r="O143" s="10">
        <v>2693</v>
      </c>
      <c r="P143" s="10">
        <v>3608</v>
      </c>
      <c r="Q143" s="9"/>
      <c r="R143" s="10">
        <v>31</v>
      </c>
      <c r="S143" s="10">
        <v>19</v>
      </c>
      <c r="T143" s="10">
        <v>621</v>
      </c>
      <c r="U143" s="10">
        <v>574</v>
      </c>
      <c r="V143" s="9"/>
      <c r="W143" s="10">
        <v>305</v>
      </c>
      <c r="X143" s="10">
        <v>95</v>
      </c>
      <c r="Y143" s="10">
        <v>14202</v>
      </c>
      <c r="Z143" s="10">
        <v>7332</v>
      </c>
    </row>
    <row r="144" spans="1:26" x14ac:dyDescent="0.3">
      <c r="A144" s="11" t="s">
        <v>21</v>
      </c>
      <c r="B144" s="8"/>
      <c r="C144" s="77">
        <v>5089</v>
      </c>
      <c r="D144" s="77">
        <v>146</v>
      </c>
      <c r="E144" s="77">
        <v>166</v>
      </c>
      <c r="F144" s="77">
        <v>7688</v>
      </c>
      <c r="G144" s="9"/>
      <c r="H144" s="10">
        <v>104</v>
      </c>
      <c r="I144" s="10">
        <v>3</v>
      </c>
      <c r="J144" s="10">
        <v>3391</v>
      </c>
      <c r="K144" s="10">
        <v>1364</v>
      </c>
      <c r="L144" s="9"/>
      <c r="M144" s="10">
        <v>27</v>
      </c>
      <c r="N144" s="10">
        <v>14</v>
      </c>
      <c r="O144" s="10">
        <v>1072</v>
      </c>
      <c r="P144" s="10">
        <v>1402</v>
      </c>
      <c r="Q144" s="9"/>
      <c r="R144" s="10">
        <v>13</v>
      </c>
      <c r="S144" s="10">
        <v>5</v>
      </c>
      <c r="T144" s="10">
        <v>199</v>
      </c>
      <c r="U144" s="10">
        <v>260</v>
      </c>
      <c r="V144" s="9"/>
      <c r="W144" s="10">
        <v>144</v>
      </c>
      <c r="X144" s="10">
        <v>22</v>
      </c>
      <c r="Y144" s="10">
        <v>4662</v>
      </c>
      <c r="Z144" s="10">
        <v>3026</v>
      </c>
    </row>
    <row r="145" spans="1:26" s="35" customFormat="1" ht="22.8" x14ac:dyDescent="0.3">
      <c r="A145" s="16" t="s">
        <v>22</v>
      </c>
      <c r="B145" s="18"/>
      <c r="C145" s="82">
        <v>52420</v>
      </c>
      <c r="D145" s="79">
        <v>1522</v>
      </c>
      <c r="E145" s="79">
        <v>1745</v>
      </c>
      <c r="F145" s="82">
        <v>81462</v>
      </c>
      <c r="G145" s="20"/>
      <c r="H145" s="80">
        <v>1014</v>
      </c>
      <c r="I145" s="84">
        <v>69</v>
      </c>
      <c r="J145" s="84">
        <v>39896</v>
      </c>
      <c r="K145" s="84">
        <v>11381</v>
      </c>
      <c r="L145" s="20"/>
      <c r="M145" s="80">
        <v>249</v>
      </c>
      <c r="N145" s="80">
        <v>201</v>
      </c>
      <c r="O145" s="80">
        <v>11480</v>
      </c>
      <c r="P145" s="80">
        <v>14742</v>
      </c>
      <c r="Q145" s="20"/>
      <c r="R145" s="84">
        <v>127</v>
      </c>
      <c r="S145" s="84">
        <v>85</v>
      </c>
      <c r="T145" s="84">
        <v>1968</v>
      </c>
      <c r="U145" s="84">
        <v>1995</v>
      </c>
      <c r="V145" s="20"/>
      <c r="W145" s="80">
        <v>1390</v>
      </c>
      <c r="X145" s="80">
        <v>355</v>
      </c>
      <c r="Y145" s="84">
        <v>53344</v>
      </c>
      <c r="Z145" s="84">
        <v>28118</v>
      </c>
    </row>
    <row r="146" spans="1:26" s="35" customFormat="1" x14ac:dyDescent="0.3">
      <c r="A146" s="17" t="s">
        <v>52</v>
      </c>
      <c r="B146" s="75"/>
      <c r="C146" s="52">
        <v>240011</v>
      </c>
      <c r="D146" s="52">
        <v>5271</v>
      </c>
      <c r="E146" s="52">
        <v>5818</v>
      </c>
      <c r="F146" s="52">
        <v>334858</v>
      </c>
      <c r="G146" s="61"/>
      <c r="H146" s="54">
        <v>3483</v>
      </c>
      <c r="I146" s="54">
        <v>397</v>
      </c>
      <c r="J146" s="54">
        <v>173465</v>
      </c>
      <c r="K146" s="54">
        <v>62066</v>
      </c>
      <c r="L146" s="61"/>
      <c r="M146" s="54">
        <v>617</v>
      </c>
      <c r="N146" s="54">
        <v>535</v>
      </c>
      <c r="O146" s="54">
        <v>33234</v>
      </c>
      <c r="P146" s="54">
        <v>45718</v>
      </c>
      <c r="Q146" s="61"/>
      <c r="R146" s="54">
        <v>475</v>
      </c>
      <c r="S146" s="54">
        <v>311</v>
      </c>
      <c r="T146" s="54">
        <v>9681</v>
      </c>
      <c r="U146" s="54">
        <v>10694</v>
      </c>
      <c r="V146" s="61"/>
      <c r="W146" s="54">
        <v>4575</v>
      </c>
      <c r="X146" s="54">
        <v>1243</v>
      </c>
      <c r="Y146" s="54">
        <v>216380</v>
      </c>
      <c r="Z146" s="54">
        <v>118478</v>
      </c>
    </row>
    <row r="148" spans="1:26" x14ac:dyDescent="0.3">
      <c r="A148" s="323" t="s">
        <v>53</v>
      </c>
      <c r="B148" s="323"/>
      <c r="C148" s="323"/>
      <c r="D148" s="323"/>
      <c r="E148" s="323"/>
      <c r="F148" s="323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</row>
    <row r="149" spans="1:26" x14ac:dyDescent="0.2">
      <c r="A149" s="324" t="s">
        <v>27</v>
      </c>
      <c r="B149" s="1"/>
      <c r="C149" s="324" t="s">
        <v>23</v>
      </c>
      <c r="D149" s="324"/>
      <c r="E149" s="324"/>
      <c r="F149" s="324"/>
      <c r="G149" s="63"/>
      <c r="H149" s="327" t="s">
        <v>30</v>
      </c>
      <c r="I149" s="327"/>
      <c r="J149" s="327"/>
      <c r="K149" s="327"/>
      <c r="L149" s="3"/>
      <c r="M149" s="327" t="s">
        <v>35</v>
      </c>
      <c r="N149" s="325"/>
      <c r="O149" s="325"/>
      <c r="P149" s="325"/>
      <c r="Q149" s="4"/>
      <c r="R149" s="327" t="s">
        <v>36</v>
      </c>
      <c r="S149" s="325"/>
      <c r="T149" s="325"/>
      <c r="U149" s="325"/>
      <c r="V149" s="4"/>
      <c r="W149" s="327" t="s">
        <v>37</v>
      </c>
      <c r="X149" s="325"/>
      <c r="Y149" s="325"/>
      <c r="Z149" s="325"/>
    </row>
    <row r="150" spans="1:26" x14ac:dyDescent="0.2">
      <c r="A150" s="324"/>
      <c r="B150" s="1"/>
      <c r="C150" s="327"/>
      <c r="D150" s="327"/>
      <c r="E150" s="327"/>
      <c r="F150" s="327"/>
      <c r="G150" s="3"/>
      <c r="H150" s="329" t="s">
        <v>31</v>
      </c>
      <c r="I150" s="329"/>
      <c r="J150" s="329" t="s">
        <v>32</v>
      </c>
      <c r="K150" s="329"/>
      <c r="L150" s="64"/>
      <c r="M150" s="329" t="s">
        <v>31</v>
      </c>
      <c r="N150" s="329"/>
      <c r="O150" s="329" t="s">
        <v>32</v>
      </c>
      <c r="P150" s="329"/>
      <c r="Q150" s="5"/>
      <c r="R150" s="329" t="s">
        <v>31</v>
      </c>
      <c r="S150" s="329"/>
      <c r="T150" s="329" t="s">
        <v>32</v>
      </c>
      <c r="U150" s="329"/>
      <c r="V150" s="5"/>
      <c r="W150" s="329" t="s">
        <v>31</v>
      </c>
      <c r="X150" s="329"/>
      <c r="Y150" s="329" t="s">
        <v>32</v>
      </c>
      <c r="Z150" s="329"/>
    </row>
    <row r="151" spans="1:26" ht="16.8" x14ac:dyDescent="0.3">
      <c r="A151" s="325"/>
      <c r="B151" s="2"/>
      <c r="C151" s="6" t="s">
        <v>29</v>
      </c>
      <c r="D151" s="6" t="s">
        <v>25</v>
      </c>
      <c r="E151" s="6" t="s">
        <v>24</v>
      </c>
      <c r="F151" s="6" t="s">
        <v>26</v>
      </c>
      <c r="G151" s="7"/>
      <c r="H151" s="6" t="s">
        <v>33</v>
      </c>
      <c r="I151" s="6" t="s">
        <v>34</v>
      </c>
      <c r="J151" s="6" t="s">
        <v>33</v>
      </c>
      <c r="K151" s="6" t="s">
        <v>34</v>
      </c>
      <c r="L151" s="7"/>
      <c r="M151" s="6" t="s">
        <v>33</v>
      </c>
      <c r="N151" s="6" t="s">
        <v>34</v>
      </c>
      <c r="O151" s="6" t="s">
        <v>33</v>
      </c>
      <c r="P151" s="6" t="s">
        <v>34</v>
      </c>
      <c r="Q151" s="7"/>
      <c r="R151" s="6" t="s">
        <v>33</v>
      </c>
      <c r="S151" s="6" t="s">
        <v>34</v>
      </c>
      <c r="T151" s="6" t="s">
        <v>33</v>
      </c>
      <c r="U151" s="6" t="s">
        <v>34</v>
      </c>
      <c r="V151" s="7"/>
      <c r="W151" s="6" t="s">
        <v>33</v>
      </c>
      <c r="X151" s="6" t="s">
        <v>34</v>
      </c>
      <c r="Y151" s="6" t="s">
        <v>33</v>
      </c>
      <c r="Z151" s="6" t="s">
        <v>34</v>
      </c>
    </row>
    <row r="152" spans="1:26" x14ac:dyDescent="0.3">
      <c r="A152" s="11" t="s">
        <v>0</v>
      </c>
      <c r="B152" s="8"/>
      <c r="C152" s="15">
        <v>14871</v>
      </c>
      <c r="D152" s="15">
        <v>356</v>
      </c>
      <c r="E152" s="15">
        <v>404</v>
      </c>
      <c r="F152" s="15">
        <v>22047</v>
      </c>
      <c r="G152" s="9"/>
      <c r="H152" s="10">
        <v>232</v>
      </c>
      <c r="I152" s="10">
        <v>29</v>
      </c>
      <c r="J152" s="10">
        <v>10322</v>
      </c>
      <c r="K152" s="10">
        <v>4181</v>
      </c>
      <c r="L152" s="9"/>
      <c r="M152" s="10">
        <v>48</v>
      </c>
      <c r="N152" s="10">
        <v>39</v>
      </c>
      <c r="O152" s="10">
        <v>2477</v>
      </c>
      <c r="P152" s="10">
        <v>3531</v>
      </c>
      <c r="Q152" s="9"/>
      <c r="R152" s="10">
        <v>34</v>
      </c>
      <c r="S152" s="10">
        <v>22</v>
      </c>
      <c r="T152" s="10">
        <v>671</v>
      </c>
      <c r="U152" s="10">
        <v>865</v>
      </c>
      <c r="V152" s="9"/>
      <c r="W152" s="10">
        <v>314</v>
      </c>
      <c r="X152" s="10">
        <v>90</v>
      </c>
      <c r="Y152" s="10">
        <v>13470</v>
      </c>
      <c r="Z152" s="10">
        <v>8577</v>
      </c>
    </row>
    <row r="153" spans="1:26" x14ac:dyDescent="0.3">
      <c r="A153" s="11" t="s">
        <v>1</v>
      </c>
      <c r="B153" s="8"/>
      <c r="C153" s="15">
        <v>393</v>
      </c>
      <c r="D153" s="15">
        <v>6</v>
      </c>
      <c r="E153" s="15">
        <v>6</v>
      </c>
      <c r="F153" s="15">
        <v>561</v>
      </c>
      <c r="G153" s="9"/>
      <c r="H153" s="10">
        <v>5</v>
      </c>
      <c r="I153" s="10">
        <v>0</v>
      </c>
      <c r="J153" s="10">
        <v>281</v>
      </c>
      <c r="K153" s="10">
        <v>104</v>
      </c>
      <c r="L153" s="9"/>
      <c r="M153" s="10">
        <v>1</v>
      </c>
      <c r="N153" s="10">
        <v>0</v>
      </c>
      <c r="O153" s="10">
        <v>49</v>
      </c>
      <c r="P153" s="10">
        <v>83</v>
      </c>
      <c r="Q153" s="9"/>
      <c r="R153" s="10">
        <v>0</v>
      </c>
      <c r="S153" s="10">
        <v>0</v>
      </c>
      <c r="T153" s="10">
        <v>21</v>
      </c>
      <c r="U153" s="10">
        <v>23</v>
      </c>
      <c r="V153" s="9"/>
      <c r="W153" s="10">
        <v>6</v>
      </c>
      <c r="X153" s="10">
        <v>0</v>
      </c>
      <c r="Y153" s="10">
        <v>351</v>
      </c>
      <c r="Z153" s="10">
        <v>210</v>
      </c>
    </row>
    <row r="154" spans="1:26" x14ac:dyDescent="0.3">
      <c r="A154" s="11" t="s">
        <v>2</v>
      </c>
      <c r="B154" s="8"/>
      <c r="C154" s="15">
        <v>46173</v>
      </c>
      <c r="D154" s="15">
        <v>816</v>
      </c>
      <c r="E154" s="15">
        <v>877</v>
      </c>
      <c r="F154" s="15">
        <v>58484</v>
      </c>
      <c r="G154" s="9"/>
      <c r="H154" s="10">
        <v>566</v>
      </c>
      <c r="I154" s="10">
        <v>73</v>
      </c>
      <c r="J154" s="10">
        <v>34571</v>
      </c>
      <c r="K154" s="10">
        <v>12103</v>
      </c>
      <c r="L154" s="9"/>
      <c r="M154" s="10">
        <v>72</v>
      </c>
      <c r="N154" s="10">
        <v>58</v>
      </c>
      <c r="O154" s="10">
        <v>3261</v>
      </c>
      <c r="P154" s="10">
        <v>4378</v>
      </c>
      <c r="Q154" s="9"/>
      <c r="R154" s="10">
        <v>58</v>
      </c>
      <c r="S154" s="10">
        <v>50</v>
      </c>
      <c r="T154" s="10">
        <v>1906</v>
      </c>
      <c r="U154" s="10">
        <v>2265</v>
      </c>
      <c r="V154" s="9"/>
      <c r="W154" s="10">
        <v>696</v>
      </c>
      <c r="X154" s="10">
        <v>181</v>
      </c>
      <c r="Y154" s="10">
        <v>39738</v>
      </c>
      <c r="Z154" s="10">
        <v>18746</v>
      </c>
    </row>
    <row r="155" spans="1:26" x14ac:dyDescent="0.3">
      <c r="A155" s="11" t="s">
        <v>3</v>
      </c>
      <c r="B155" s="8"/>
      <c r="C155" s="15">
        <v>3350</v>
      </c>
      <c r="D155" s="15">
        <v>86</v>
      </c>
      <c r="E155" s="15">
        <v>94</v>
      </c>
      <c r="F155" s="15">
        <v>4456</v>
      </c>
      <c r="G155" s="9"/>
      <c r="H155" s="10">
        <v>52</v>
      </c>
      <c r="I155" s="10">
        <v>3</v>
      </c>
      <c r="J155" s="10">
        <v>2208</v>
      </c>
      <c r="K155" s="10">
        <v>805</v>
      </c>
      <c r="L155" s="9"/>
      <c r="M155" s="10">
        <v>10</v>
      </c>
      <c r="N155" s="10">
        <v>13</v>
      </c>
      <c r="O155" s="10">
        <v>397</v>
      </c>
      <c r="P155" s="10">
        <v>672</v>
      </c>
      <c r="Q155" s="9"/>
      <c r="R155" s="10">
        <v>8</v>
      </c>
      <c r="S155" s="10">
        <v>8</v>
      </c>
      <c r="T155" s="10">
        <v>189</v>
      </c>
      <c r="U155" s="10">
        <v>185</v>
      </c>
      <c r="V155" s="9"/>
      <c r="W155" s="10">
        <v>70</v>
      </c>
      <c r="X155" s="10">
        <v>24</v>
      </c>
      <c r="Y155" s="10">
        <v>2794</v>
      </c>
      <c r="Z155" s="10">
        <v>1662</v>
      </c>
    </row>
    <row r="156" spans="1:26" x14ac:dyDescent="0.3">
      <c r="A156" s="11" t="s">
        <v>4</v>
      </c>
      <c r="B156" s="8"/>
      <c r="C156" s="15">
        <v>19261</v>
      </c>
      <c r="D156" s="15">
        <v>511</v>
      </c>
      <c r="E156" s="15">
        <v>553</v>
      </c>
      <c r="F156" s="15">
        <v>26611</v>
      </c>
      <c r="G156" s="9"/>
      <c r="H156" s="10">
        <v>336</v>
      </c>
      <c r="I156" s="10">
        <v>62</v>
      </c>
      <c r="J156" s="10">
        <v>13729</v>
      </c>
      <c r="K156" s="10">
        <v>5812</v>
      </c>
      <c r="L156" s="9"/>
      <c r="M156" s="10">
        <v>51</v>
      </c>
      <c r="N156" s="10">
        <v>50</v>
      </c>
      <c r="O156" s="10">
        <v>2334</v>
      </c>
      <c r="P156" s="10">
        <v>3520</v>
      </c>
      <c r="Q156" s="9"/>
      <c r="R156" s="10">
        <v>31</v>
      </c>
      <c r="S156" s="10">
        <v>23</v>
      </c>
      <c r="T156" s="10">
        <v>556</v>
      </c>
      <c r="U156" s="10">
        <v>660</v>
      </c>
      <c r="V156" s="9"/>
      <c r="W156" s="10">
        <v>418</v>
      </c>
      <c r="X156" s="10">
        <v>135</v>
      </c>
      <c r="Y156" s="10">
        <v>16619</v>
      </c>
      <c r="Z156" s="10">
        <v>9992</v>
      </c>
    </row>
    <row r="157" spans="1:26" x14ac:dyDescent="0.3">
      <c r="A157" s="11" t="s">
        <v>5</v>
      </c>
      <c r="B157" s="8"/>
      <c r="C157" s="15">
        <v>5065</v>
      </c>
      <c r="D157" s="15">
        <v>134</v>
      </c>
      <c r="E157" s="15">
        <v>142</v>
      </c>
      <c r="F157" s="15">
        <v>6628</v>
      </c>
      <c r="G157" s="9"/>
      <c r="H157" s="10">
        <v>89</v>
      </c>
      <c r="I157" s="10">
        <v>18</v>
      </c>
      <c r="J157" s="10">
        <v>3355</v>
      </c>
      <c r="K157" s="10">
        <v>1411</v>
      </c>
      <c r="L157" s="9"/>
      <c r="M157" s="10">
        <v>15</v>
      </c>
      <c r="N157" s="10">
        <v>8</v>
      </c>
      <c r="O157" s="10">
        <v>605</v>
      </c>
      <c r="P157" s="10">
        <v>822</v>
      </c>
      <c r="Q157" s="9"/>
      <c r="R157" s="10">
        <v>5</v>
      </c>
      <c r="S157" s="10">
        <v>7</v>
      </c>
      <c r="T157" s="10">
        <v>251</v>
      </c>
      <c r="U157" s="10">
        <v>184</v>
      </c>
      <c r="V157" s="9"/>
      <c r="W157" s="10">
        <v>109</v>
      </c>
      <c r="X157" s="10">
        <v>33</v>
      </c>
      <c r="Y157" s="10">
        <v>4211</v>
      </c>
      <c r="Z157" s="10">
        <v>2417</v>
      </c>
    </row>
    <row r="158" spans="1:26" x14ac:dyDescent="0.3">
      <c r="A158" s="11" t="s">
        <v>6</v>
      </c>
      <c r="B158" s="8"/>
      <c r="C158" s="15">
        <v>10085</v>
      </c>
      <c r="D158" s="15">
        <v>108</v>
      </c>
      <c r="E158" s="15">
        <v>118</v>
      </c>
      <c r="F158" s="15">
        <v>13166</v>
      </c>
      <c r="G158" s="9"/>
      <c r="H158" s="10">
        <v>67</v>
      </c>
      <c r="I158" s="10">
        <v>9</v>
      </c>
      <c r="J158" s="10">
        <v>6787</v>
      </c>
      <c r="K158" s="10">
        <v>2446</v>
      </c>
      <c r="L158" s="9"/>
      <c r="M158" s="10">
        <v>14</v>
      </c>
      <c r="N158" s="10">
        <v>15</v>
      </c>
      <c r="O158" s="10">
        <v>971</v>
      </c>
      <c r="P158" s="10">
        <v>1668</v>
      </c>
      <c r="Q158" s="9"/>
      <c r="R158" s="10">
        <v>6</v>
      </c>
      <c r="S158" s="10">
        <v>7</v>
      </c>
      <c r="T158" s="10">
        <v>568</v>
      </c>
      <c r="U158" s="10">
        <v>726</v>
      </c>
      <c r="V158" s="9"/>
      <c r="W158" s="10">
        <v>87</v>
      </c>
      <c r="X158" s="10">
        <v>31</v>
      </c>
      <c r="Y158" s="10">
        <v>8326</v>
      </c>
      <c r="Z158" s="10">
        <v>4840</v>
      </c>
    </row>
    <row r="159" spans="1:26" x14ac:dyDescent="0.3">
      <c r="A159" s="11" t="s">
        <v>7</v>
      </c>
      <c r="B159" s="8"/>
      <c r="C159" s="15">
        <v>23950</v>
      </c>
      <c r="D159" s="15">
        <v>506</v>
      </c>
      <c r="E159" s="15">
        <v>539</v>
      </c>
      <c r="F159" s="15">
        <v>33235</v>
      </c>
      <c r="G159" s="9"/>
      <c r="H159" s="10">
        <v>329</v>
      </c>
      <c r="I159" s="10">
        <v>65</v>
      </c>
      <c r="J159" s="10">
        <v>16482</v>
      </c>
      <c r="K159" s="10">
        <v>7421</v>
      </c>
      <c r="L159" s="9"/>
      <c r="M159" s="10">
        <v>31</v>
      </c>
      <c r="N159" s="10">
        <v>47</v>
      </c>
      <c r="O159" s="10">
        <v>3383</v>
      </c>
      <c r="P159" s="10">
        <v>4380</v>
      </c>
      <c r="Q159" s="9"/>
      <c r="R159" s="10">
        <v>37</v>
      </c>
      <c r="S159" s="10">
        <v>30</v>
      </c>
      <c r="T159" s="10">
        <v>762</v>
      </c>
      <c r="U159" s="10">
        <v>807</v>
      </c>
      <c r="V159" s="9"/>
      <c r="W159" s="10">
        <v>397</v>
      </c>
      <c r="X159" s="10">
        <v>142</v>
      </c>
      <c r="Y159" s="10">
        <v>20627</v>
      </c>
      <c r="Z159" s="10">
        <v>12608</v>
      </c>
    </row>
    <row r="160" spans="1:26" s="35" customFormat="1" x14ac:dyDescent="0.3">
      <c r="A160" s="17" t="s">
        <v>8</v>
      </c>
      <c r="B160" s="18"/>
      <c r="C160" s="49">
        <v>123148</v>
      </c>
      <c r="D160" s="49">
        <v>2523</v>
      </c>
      <c r="E160" s="49">
        <v>2733</v>
      </c>
      <c r="F160" s="49">
        <v>165188</v>
      </c>
      <c r="G160" s="20"/>
      <c r="H160" s="50">
        <v>1676</v>
      </c>
      <c r="I160" s="50">
        <v>259</v>
      </c>
      <c r="J160" s="50">
        <v>87735</v>
      </c>
      <c r="K160" s="50">
        <v>34283</v>
      </c>
      <c r="L160" s="20"/>
      <c r="M160" s="21">
        <v>242</v>
      </c>
      <c r="N160" s="50">
        <v>230</v>
      </c>
      <c r="O160" s="50">
        <v>13477</v>
      </c>
      <c r="P160" s="50">
        <v>19054</v>
      </c>
      <c r="Q160" s="20"/>
      <c r="R160" s="50">
        <v>179</v>
      </c>
      <c r="S160" s="50">
        <v>147</v>
      </c>
      <c r="T160" s="50">
        <v>4924</v>
      </c>
      <c r="U160" s="50">
        <v>5715</v>
      </c>
      <c r="V160" s="20"/>
      <c r="W160" s="50">
        <v>2097</v>
      </c>
      <c r="X160" s="50">
        <v>636</v>
      </c>
      <c r="Y160" s="50">
        <v>106136</v>
      </c>
      <c r="Z160" s="50">
        <v>59052</v>
      </c>
    </row>
    <row r="161" spans="1:26" x14ac:dyDescent="0.3">
      <c r="A161" s="11" t="s">
        <v>9</v>
      </c>
      <c r="B161" s="8"/>
      <c r="C161" s="15">
        <v>20826</v>
      </c>
      <c r="D161" s="15">
        <v>338</v>
      </c>
      <c r="E161" s="15">
        <v>353</v>
      </c>
      <c r="F161" s="15">
        <v>27648</v>
      </c>
      <c r="G161" s="9"/>
      <c r="H161" s="10">
        <v>200</v>
      </c>
      <c r="I161" s="10">
        <v>29</v>
      </c>
      <c r="J161" s="10">
        <v>14307</v>
      </c>
      <c r="K161" s="10">
        <v>6071</v>
      </c>
      <c r="L161" s="9"/>
      <c r="M161" s="10">
        <v>27</v>
      </c>
      <c r="N161" s="10">
        <v>31</v>
      </c>
      <c r="O161" s="10">
        <v>2196</v>
      </c>
      <c r="P161" s="10">
        <v>3170</v>
      </c>
      <c r="Q161" s="9"/>
      <c r="R161" s="10">
        <v>38</v>
      </c>
      <c r="S161" s="10">
        <v>28</v>
      </c>
      <c r="T161" s="10">
        <v>906</v>
      </c>
      <c r="U161" s="10">
        <v>998</v>
      </c>
      <c r="V161" s="9"/>
      <c r="W161" s="10">
        <v>265</v>
      </c>
      <c r="X161" s="10">
        <v>88</v>
      </c>
      <c r="Y161" s="10">
        <v>17409</v>
      </c>
      <c r="Z161" s="10">
        <v>10239</v>
      </c>
    </row>
    <row r="162" spans="1:26" x14ac:dyDescent="0.3">
      <c r="A162" s="11" t="s">
        <v>10</v>
      </c>
      <c r="B162" s="8"/>
      <c r="C162" s="15">
        <v>3581</v>
      </c>
      <c r="D162" s="15">
        <v>99</v>
      </c>
      <c r="E162" s="15">
        <v>100</v>
      </c>
      <c r="F162" s="15">
        <v>5089</v>
      </c>
      <c r="G162" s="9"/>
      <c r="H162" s="10">
        <v>54</v>
      </c>
      <c r="I162" s="10">
        <v>6</v>
      </c>
      <c r="J162" s="10">
        <v>2540</v>
      </c>
      <c r="K162" s="10">
        <v>1094</v>
      </c>
      <c r="L162" s="9"/>
      <c r="M162" s="10">
        <v>10</v>
      </c>
      <c r="N162" s="10">
        <v>9</v>
      </c>
      <c r="O162" s="10">
        <v>511</v>
      </c>
      <c r="P162" s="10">
        <v>639</v>
      </c>
      <c r="Q162" s="9"/>
      <c r="R162" s="10">
        <v>13</v>
      </c>
      <c r="S162" s="10">
        <v>8</v>
      </c>
      <c r="T162" s="10">
        <v>140</v>
      </c>
      <c r="U162" s="10">
        <v>165</v>
      </c>
      <c r="V162" s="9"/>
      <c r="W162" s="10">
        <v>77</v>
      </c>
      <c r="X162" s="10">
        <v>23</v>
      </c>
      <c r="Y162" s="10">
        <v>3191</v>
      </c>
      <c r="Z162" s="10">
        <v>1898</v>
      </c>
    </row>
    <row r="163" spans="1:26" x14ac:dyDescent="0.3">
      <c r="A163" s="11" t="s">
        <v>11</v>
      </c>
      <c r="B163" s="8"/>
      <c r="C163" s="15">
        <v>7577</v>
      </c>
      <c r="D163" s="15">
        <v>164</v>
      </c>
      <c r="E163" s="15">
        <v>171</v>
      </c>
      <c r="F163" s="15">
        <v>11193</v>
      </c>
      <c r="G163" s="9"/>
      <c r="H163" s="10">
        <v>96</v>
      </c>
      <c r="I163" s="10">
        <v>11</v>
      </c>
      <c r="J163" s="10">
        <v>5535</v>
      </c>
      <c r="K163" s="10">
        <v>2363</v>
      </c>
      <c r="L163" s="9"/>
      <c r="M163" s="10">
        <v>13</v>
      </c>
      <c r="N163" s="10">
        <v>22</v>
      </c>
      <c r="O163" s="10">
        <v>1169</v>
      </c>
      <c r="P163" s="10">
        <v>1560</v>
      </c>
      <c r="Q163" s="9"/>
      <c r="R163" s="10">
        <v>18</v>
      </c>
      <c r="S163" s="10">
        <v>11</v>
      </c>
      <c r="T163" s="10">
        <v>244</v>
      </c>
      <c r="U163" s="10">
        <v>322</v>
      </c>
      <c r="V163" s="9"/>
      <c r="W163" s="10">
        <v>127</v>
      </c>
      <c r="X163" s="10">
        <v>44</v>
      </c>
      <c r="Y163" s="10">
        <v>6948</v>
      </c>
      <c r="Z163" s="10">
        <v>4245</v>
      </c>
    </row>
    <row r="164" spans="1:26" x14ac:dyDescent="0.3">
      <c r="A164" s="11" t="s">
        <v>12</v>
      </c>
      <c r="B164" s="8"/>
      <c r="C164" s="15">
        <v>31344</v>
      </c>
      <c r="D164" s="15">
        <v>519</v>
      </c>
      <c r="E164" s="15">
        <v>575</v>
      </c>
      <c r="F164" s="15">
        <v>43550</v>
      </c>
      <c r="G164" s="9"/>
      <c r="H164" s="10">
        <v>323</v>
      </c>
      <c r="I164" s="10">
        <v>22</v>
      </c>
      <c r="J164" s="10">
        <v>21741</v>
      </c>
      <c r="K164" s="10">
        <v>7545</v>
      </c>
      <c r="L164" s="9"/>
      <c r="M164" s="10">
        <v>65</v>
      </c>
      <c r="N164" s="10">
        <v>64</v>
      </c>
      <c r="O164" s="10">
        <v>4493</v>
      </c>
      <c r="P164" s="10">
        <v>6730</v>
      </c>
      <c r="Q164" s="9"/>
      <c r="R164" s="10">
        <v>73</v>
      </c>
      <c r="S164" s="10">
        <v>28</v>
      </c>
      <c r="T164" s="10">
        <v>1432</v>
      </c>
      <c r="U164" s="10">
        <v>1609</v>
      </c>
      <c r="V164" s="9"/>
      <c r="W164" s="10">
        <v>461</v>
      </c>
      <c r="X164" s="10">
        <v>114</v>
      </c>
      <c r="Y164" s="10">
        <v>27666</v>
      </c>
      <c r="Z164" s="10">
        <v>15884</v>
      </c>
    </row>
    <row r="165" spans="1:26" s="35" customFormat="1" ht="12.6" customHeight="1" x14ac:dyDescent="0.3">
      <c r="A165" s="47" t="s">
        <v>13</v>
      </c>
      <c r="B165" s="22"/>
      <c r="C165" s="19">
        <v>63328</v>
      </c>
      <c r="D165" s="104">
        <v>1120</v>
      </c>
      <c r="E165" s="104">
        <v>1199</v>
      </c>
      <c r="F165" s="19">
        <v>87480</v>
      </c>
      <c r="G165" s="20"/>
      <c r="H165" s="69">
        <v>673</v>
      </c>
      <c r="I165" s="69">
        <v>68</v>
      </c>
      <c r="J165" s="21">
        <v>44123</v>
      </c>
      <c r="K165" s="21">
        <v>17073</v>
      </c>
      <c r="L165" s="20"/>
      <c r="M165" s="69">
        <v>115</v>
      </c>
      <c r="N165" s="69">
        <v>126</v>
      </c>
      <c r="O165" s="69">
        <v>8369</v>
      </c>
      <c r="P165" s="69">
        <v>12099</v>
      </c>
      <c r="Q165" s="20"/>
      <c r="R165" s="21">
        <v>142</v>
      </c>
      <c r="S165" s="69">
        <v>75</v>
      </c>
      <c r="T165" s="21">
        <v>2722</v>
      </c>
      <c r="U165" s="21">
        <v>3094</v>
      </c>
      <c r="V165" s="20"/>
      <c r="W165" s="69">
        <v>930</v>
      </c>
      <c r="X165" s="69">
        <v>269</v>
      </c>
      <c r="Y165" s="21">
        <v>55214</v>
      </c>
      <c r="Z165" s="21">
        <v>32266</v>
      </c>
    </row>
    <row r="166" spans="1:26" x14ac:dyDescent="0.3">
      <c r="A166" s="11" t="s">
        <v>14</v>
      </c>
      <c r="B166" s="8"/>
      <c r="C166" s="15">
        <v>4665</v>
      </c>
      <c r="D166" s="15">
        <v>151</v>
      </c>
      <c r="E166" s="15">
        <v>165</v>
      </c>
      <c r="F166" s="15">
        <v>7052</v>
      </c>
      <c r="G166" s="9"/>
      <c r="H166" s="10">
        <v>96</v>
      </c>
      <c r="I166" s="10">
        <v>14</v>
      </c>
      <c r="J166" s="10">
        <v>3388</v>
      </c>
      <c r="K166" s="10">
        <v>1377</v>
      </c>
      <c r="L166" s="9"/>
      <c r="M166" s="10">
        <v>13</v>
      </c>
      <c r="N166" s="10">
        <v>23</v>
      </c>
      <c r="O166" s="10">
        <v>775</v>
      </c>
      <c r="P166" s="10">
        <v>1106</v>
      </c>
      <c r="Q166" s="9"/>
      <c r="R166" s="10">
        <v>11</v>
      </c>
      <c r="S166" s="10">
        <v>8</v>
      </c>
      <c r="T166" s="10">
        <v>199</v>
      </c>
      <c r="U166" s="10">
        <v>207</v>
      </c>
      <c r="V166" s="9"/>
      <c r="W166" s="10">
        <v>120</v>
      </c>
      <c r="X166" s="10">
        <v>45</v>
      </c>
      <c r="Y166" s="10">
        <v>4362</v>
      </c>
      <c r="Z166" s="10">
        <v>2690</v>
      </c>
    </row>
    <row r="167" spans="1:26" x14ac:dyDescent="0.3">
      <c r="A167" s="11" t="s">
        <v>15</v>
      </c>
      <c r="B167" s="8"/>
      <c r="C167" s="15">
        <v>557</v>
      </c>
      <c r="D167" s="15">
        <v>28</v>
      </c>
      <c r="E167" s="15">
        <v>32</v>
      </c>
      <c r="F167" s="15">
        <v>954</v>
      </c>
      <c r="G167" s="9"/>
      <c r="H167" s="10">
        <v>22</v>
      </c>
      <c r="I167" s="10">
        <v>0</v>
      </c>
      <c r="J167" s="10">
        <v>440</v>
      </c>
      <c r="K167" s="10">
        <v>139</v>
      </c>
      <c r="L167" s="9"/>
      <c r="M167" s="10">
        <v>3</v>
      </c>
      <c r="N167" s="10">
        <v>4</v>
      </c>
      <c r="O167" s="10">
        <v>142</v>
      </c>
      <c r="P167" s="10">
        <v>191</v>
      </c>
      <c r="Q167" s="9"/>
      <c r="R167" s="10">
        <v>2</v>
      </c>
      <c r="S167" s="10">
        <v>1</v>
      </c>
      <c r="T167" s="10">
        <v>20</v>
      </c>
      <c r="U167" s="10">
        <v>22</v>
      </c>
      <c r="V167" s="9"/>
      <c r="W167" s="10">
        <v>27</v>
      </c>
      <c r="X167" s="10">
        <v>5</v>
      </c>
      <c r="Y167" s="10">
        <v>602</v>
      </c>
      <c r="Z167" s="10">
        <v>352</v>
      </c>
    </row>
    <row r="168" spans="1:26" x14ac:dyDescent="0.3">
      <c r="A168" s="11" t="s">
        <v>16</v>
      </c>
      <c r="B168" s="8"/>
      <c r="C168" s="15">
        <v>10968</v>
      </c>
      <c r="D168" s="15">
        <v>291</v>
      </c>
      <c r="E168" s="15">
        <v>324</v>
      </c>
      <c r="F168" s="15">
        <v>16455</v>
      </c>
      <c r="G168" s="9"/>
      <c r="H168" s="10">
        <v>179</v>
      </c>
      <c r="I168" s="10">
        <v>15</v>
      </c>
      <c r="J168" s="10">
        <v>8064</v>
      </c>
      <c r="K168" s="10">
        <v>1905</v>
      </c>
      <c r="L168" s="9"/>
      <c r="M168" s="10">
        <v>43</v>
      </c>
      <c r="N168" s="10">
        <v>35</v>
      </c>
      <c r="O168" s="10">
        <v>2272</v>
      </c>
      <c r="P168" s="10">
        <v>2867</v>
      </c>
      <c r="Q168" s="9"/>
      <c r="R168" s="10">
        <v>26</v>
      </c>
      <c r="S168" s="10">
        <v>26</v>
      </c>
      <c r="T168" s="10">
        <v>653</v>
      </c>
      <c r="U168" s="10">
        <v>694</v>
      </c>
      <c r="V168" s="9"/>
      <c r="W168" s="10">
        <v>248</v>
      </c>
      <c r="X168" s="10">
        <v>76</v>
      </c>
      <c r="Y168" s="10">
        <v>10989</v>
      </c>
      <c r="Z168" s="10">
        <v>5466</v>
      </c>
    </row>
    <row r="169" spans="1:26" x14ac:dyDescent="0.3">
      <c r="A169" s="11" t="s">
        <v>17</v>
      </c>
      <c r="B169" s="8"/>
      <c r="C169" s="15">
        <v>11583</v>
      </c>
      <c r="D169" s="15">
        <v>369</v>
      </c>
      <c r="E169" s="15">
        <v>409</v>
      </c>
      <c r="F169" s="15">
        <v>19346</v>
      </c>
      <c r="G169" s="9"/>
      <c r="H169" s="10">
        <v>252</v>
      </c>
      <c r="I169" s="10">
        <v>15</v>
      </c>
      <c r="J169" s="10">
        <v>9129</v>
      </c>
      <c r="K169" s="10">
        <v>2582</v>
      </c>
      <c r="L169" s="9"/>
      <c r="M169" s="10">
        <v>53</v>
      </c>
      <c r="N169" s="10">
        <v>45</v>
      </c>
      <c r="O169" s="10">
        <v>2946</v>
      </c>
      <c r="P169" s="10">
        <v>3917</v>
      </c>
      <c r="Q169" s="9"/>
      <c r="R169" s="10">
        <v>31</v>
      </c>
      <c r="S169" s="10">
        <v>13</v>
      </c>
      <c r="T169" s="10">
        <v>359</v>
      </c>
      <c r="U169" s="10">
        <v>413</v>
      </c>
      <c r="V169" s="9"/>
      <c r="W169" s="10">
        <v>336</v>
      </c>
      <c r="X169" s="10">
        <v>73</v>
      </c>
      <c r="Y169" s="10">
        <v>12434</v>
      </c>
      <c r="Z169" s="10">
        <v>6912</v>
      </c>
    </row>
    <row r="170" spans="1:26" x14ac:dyDescent="0.3">
      <c r="A170" s="11" t="s">
        <v>18</v>
      </c>
      <c r="B170" s="8"/>
      <c r="C170" s="15">
        <v>921</v>
      </c>
      <c r="D170" s="15">
        <v>53</v>
      </c>
      <c r="E170" s="15">
        <v>59</v>
      </c>
      <c r="F170" s="15">
        <v>1522</v>
      </c>
      <c r="G170" s="9"/>
      <c r="H170" s="10">
        <v>35</v>
      </c>
      <c r="I170" s="10">
        <v>2</v>
      </c>
      <c r="J170" s="10">
        <v>723</v>
      </c>
      <c r="K170" s="10">
        <v>224</v>
      </c>
      <c r="L170" s="9"/>
      <c r="M170" s="10">
        <v>11</v>
      </c>
      <c r="N170" s="10">
        <v>4</v>
      </c>
      <c r="O170" s="10">
        <v>225</v>
      </c>
      <c r="P170" s="10">
        <v>288</v>
      </c>
      <c r="Q170" s="9"/>
      <c r="R170" s="10">
        <v>3</v>
      </c>
      <c r="S170" s="10">
        <v>4</v>
      </c>
      <c r="T170" s="10">
        <v>34</v>
      </c>
      <c r="U170" s="10">
        <v>28</v>
      </c>
      <c r="V170" s="9"/>
      <c r="W170" s="10">
        <v>49</v>
      </c>
      <c r="X170" s="10">
        <v>10</v>
      </c>
      <c r="Y170" s="10">
        <v>982</v>
      </c>
      <c r="Z170" s="10">
        <v>540</v>
      </c>
    </row>
    <row r="171" spans="1:26" x14ac:dyDescent="0.3">
      <c r="A171" s="11" t="s">
        <v>19</v>
      </c>
      <c r="B171" s="8"/>
      <c r="C171" s="15">
        <v>3717</v>
      </c>
      <c r="D171" s="15">
        <v>153</v>
      </c>
      <c r="E171" s="15">
        <v>185</v>
      </c>
      <c r="F171" s="15">
        <v>6129</v>
      </c>
      <c r="G171" s="9"/>
      <c r="H171" s="10">
        <v>88</v>
      </c>
      <c r="I171" s="10">
        <v>5</v>
      </c>
      <c r="J171" s="10">
        <v>2865</v>
      </c>
      <c r="K171" s="10">
        <v>897</v>
      </c>
      <c r="L171" s="9"/>
      <c r="M171" s="10">
        <v>34</v>
      </c>
      <c r="N171" s="10">
        <v>19</v>
      </c>
      <c r="O171" s="10">
        <v>924</v>
      </c>
      <c r="P171" s="10">
        <v>1188</v>
      </c>
      <c r="Q171" s="9"/>
      <c r="R171" s="10">
        <v>24</v>
      </c>
      <c r="S171" s="10">
        <v>15</v>
      </c>
      <c r="T171" s="10">
        <v>134</v>
      </c>
      <c r="U171" s="10">
        <v>121</v>
      </c>
      <c r="V171" s="9"/>
      <c r="W171" s="10">
        <v>146</v>
      </c>
      <c r="X171" s="10">
        <v>39</v>
      </c>
      <c r="Y171" s="10">
        <v>3923</v>
      </c>
      <c r="Z171" s="10">
        <v>2206</v>
      </c>
    </row>
    <row r="172" spans="1:26" x14ac:dyDescent="0.3">
      <c r="A172" s="11" t="s">
        <v>20</v>
      </c>
      <c r="B172" s="8"/>
      <c r="C172" s="15">
        <v>14203</v>
      </c>
      <c r="D172" s="15">
        <v>337</v>
      </c>
      <c r="E172" s="15">
        <v>383</v>
      </c>
      <c r="F172" s="15">
        <v>21196</v>
      </c>
      <c r="G172" s="9"/>
      <c r="H172" s="10">
        <v>215</v>
      </c>
      <c r="I172" s="10">
        <v>17</v>
      </c>
      <c r="J172" s="10">
        <v>10473</v>
      </c>
      <c r="K172" s="10">
        <v>3173</v>
      </c>
      <c r="L172" s="9"/>
      <c r="M172" s="10">
        <v>58</v>
      </c>
      <c r="N172" s="10">
        <v>56</v>
      </c>
      <c r="O172" s="10">
        <v>2640</v>
      </c>
      <c r="P172" s="10">
        <v>3678</v>
      </c>
      <c r="Q172" s="9"/>
      <c r="R172" s="10">
        <v>21</v>
      </c>
      <c r="S172" s="10">
        <v>16</v>
      </c>
      <c r="T172" s="10">
        <v>599</v>
      </c>
      <c r="U172" s="10">
        <v>633</v>
      </c>
      <c r="V172" s="9"/>
      <c r="W172" s="10">
        <v>294</v>
      </c>
      <c r="X172" s="10">
        <v>89</v>
      </c>
      <c r="Y172" s="10">
        <v>13712</v>
      </c>
      <c r="Z172" s="10">
        <v>7484</v>
      </c>
    </row>
    <row r="173" spans="1:26" x14ac:dyDescent="0.3">
      <c r="A173" s="11" t="s">
        <v>21</v>
      </c>
      <c r="B173" s="8"/>
      <c r="C173" s="15">
        <v>5034</v>
      </c>
      <c r="D173" s="15">
        <v>153</v>
      </c>
      <c r="E173" s="15">
        <v>180</v>
      </c>
      <c r="F173" s="15">
        <v>7633</v>
      </c>
      <c r="G173" s="9"/>
      <c r="H173" s="10">
        <v>104</v>
      </c>
      <c r="I173" s="10">
        <v>7</v>
      </c>
      <c r="J173" s="10">
        <v>3473</v>
      </c>
      <c r="K173" s="10">
        <v>1347</v>
      </c>
      <c r="L173" s="9"/>
      <c r="M173" s="10">
        <v>34</v>
      </c>
      <c r="N173" s="10">
        <v>21</v>
      </c>
      <c r="O173" s="10">
        <v>966</v>
      </c>
      <c r="P173" s="10">
        <v>1356</v>
      </c>
      <c r="Q173" s="9"/>
      <c r="R173" s="10">
        <v>7</v>
      </c>
      <c r="S173" s="10">
        <v>7</v>
      </c>
      <c r="T173" s="10">
        <v>186</v>
      </c>
      <c r="U173" s="10">
        <v>305</v>
      </c>
      <c r="V173" s="9"/>
      <c r="W173" s="10">
        <v>145</v>
      </c>
      <c r="X173" s="10">
        <v>35</v>
      </c>
      <c r="Y173" s="10">
        <v>4625</v>
      </c>
      <c r="Z173" s="10">
        <v>3008</v>
      </c>
    </row>
    <row r="174" spans="1:26" s="35" customFormat="1" ht="22.8" x14ac:dyDescent="0.3">
      <c r="A174" s="16" t="s">
        <v>22</v>
      </c>
      <c r="B174" s="18"/>
      <c r="C174" s="212">
        <v>51648</v>
      </c>
      <c r="D174" s="23">
        <v>1535</v>
      </c>
      <c r="E174" s="23">
        <v>1737</v>
      </c>
      <c r="F174" s="212">
        <v>80287</v>
      </c>
      <c r="G174" s="20"/>
      <c r="H174" s="21">
        <v>991</v>
      </c>
      <c r="I174" s="21">
        <v>75</v>
      </c>
      <c r="J174" s="69">
        <v>38555</v>
      </c>
      <c r="K174" s="69">
        <v>11644</v>
      </c>
      <c r="L174" s="20"/>
      <c r="M174" s="50">
        <v>249</v>
      </c>
      <c r="N174" s="21">
        <v>207</v>
      </c>
      <c r="O174" s="21">
        <v>10890</v>
      </c>
      <c r="P174" s="21">
        <v>14591</v>
      </c>
      <c r="Q174" s="20"/>
      <c r="R174" s="69">
        <v>125</v>
      </c>
      <c r="S174" s="21">
        <v>90</v>
      </c>
      <c r="T174" s="69">
        <v>2184</v>
      </c>
      <c r="U174" s="69">
        <v>2423</v>
      </c>
      <c r="V174" s="20"/>
      <c r="W174" s="21">
        <v>1365</v>
      </c>
      <c r="X174" s="21">
        <v>372</v>
      </c>
      <c r="Y174" s="69">
        <v>51629</v>
      </c>
      <c r="Z174" s="69">
        <v>28658</v>
      </c>
    </row>
    <row r="175" spans="1:26" s="35" customFormat="1" x14ac:dyDescent="0.3">
      <c r="A175" s="17" t="s">
        <v>54</v>
      </c>
      <c r="B175" s="75"/>
      <c r="C175" s="52">
        <v>238124</v>
      </c>
      <c r="D175" s="52">
        <v>5178</v>
      </c>
      <c r="E175" s="52">
        <v>5669</v>
      </c>
      <c r="F175" s="52">
        <v>332955</v>
      </c>
      <c r="G175" s="61"/>
      <c r="H175" s="54">
        <v>3340</v>
      </c>
      <c r="I175" s="54">
        <v>402</v>
      </c>
      <c r="J175" s="54">
        <v>170413</v>
      </c>
      <c r="K175" s="54">
        <v>63000</v>
      </c>
      <c r="L175" s="61"/>
      <c r="M175" s="54">
        <v>606</v>
      </c>
      <c r="N175" s="54">
        <v>563</v>
      </c>
      <c r="O175" s="54">
        <v>32736</v>
      </c>
      <c r="P175" s="54">
        <v>45744</v>
      </c>
      <c r="Q175" s="61"/>
      <c r="R175" s="54">
        <v>446</v>
      </c>
      <c r="S175" s="54">
        <v>312</v>
      </c>
      <c r="T175" s="54">
        <v>9830</v>
      </c>
      <c r="U175" s="54">
        <v>11232</v>
      </c>
      <c r="V175" s="61"/>
      <c r="W175" s="54">
        <v>4392</v>
      </c>
      <c r="X175" s="54">
        <v>1277</v>
      </c>
      <c r="Y175" s="54">
        <v>212979</v>
      </c>
      <c r="Z175" s="54">
        <v>119976</v>
      </c>
    </row>
    <row r="177" spans="1:26" x14ac:dyDescent="0.3">
      <c r="A177" s="323" t="s">
        <v>55</v>
      </c>
      <c r="B177" s="323"/>
      <c r="C177" s="323"/>
      <c r="D177" s="323"/>
      <c r="E177" s="323"/>
      <c r="F177" s="323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</row>
    <row r="178" spans="1:26" x14ac:dyDescent="0.2">
      <c r="A178" s="324" t="s">
        <v>27</v>
      </c>
      <c r="B178" s="1"/>
      <c r="C178" s="324" t="s">
        <v>23</v>
      </c>
      <c r="D178" s="324"/>
      <c r="E178" s="324"/>
      <c r="F178" s="324"/>
      <c r="G178" s="63"/>
      <c r="H178" s="327" t="s">
        <v>30</v>
      </c>
      <c r="I178" s="327"/>
      <c r="J178" s="327"/>
      <c r="K178" s="327"/>
      <c r="L178" s="3"/>
      <c r="M178" s="327" t="s">
        <v>35</v>
      </c>
      <c r="N178" s="325"/>
      <c r="O178" s="325"/>
      <c r="P178" s="325"/>
      <c r="Q178" s="4"/>
      <c r="R178" s="327" t="s">
        <v>36</v>
      </c>
      <c r="S178" s="325"/>
      <c r="T178" s="325"/>
      <c r="U178" s="325"/>
      <c r="V178" s="4"/>
      <c r="W178" s="327" t="s">
        <v>37</v>
      </c>
      <c r="X178" s="325"/>
      <c r="Y178" s="325"/>
      <c r="Z178" s="325"/>
    </row>
    <row r="179" spans="1:26" x14ac:dyDescent="0.2">
      <c r="A179" s="324"/>
      <c r="B179" s="1"/>
      <c r="C179" s="327"/>
      <c r="D179" s="327"/>
      <c r="E179" s="327"/>
      <c r="F179" s="327"/>
      <c r="G179" s="3"/>
      <c r="H179" s="329" t="s">
        <v>31</v>
      </c>
      <c r="I179" s="329"/>
      <c r="J179" s="329" t="s">
        <v>32</v>
      </c>
      <c r="K179" s="329"/>
      <c r="L179" s="64"/>
      <c r="M179" s="329" t="s">
        <v>31</v>
      </c>
      <c r="N179" s="329"/>
      <c r="O179" s="329" t="s">
        <v>32</v>
      </c>
      <c r="P179" s="329"/>
      <c r="Q179" s="5"/>
      <c r="R179" s="329" t="s">
        <v>31</v>
      </c>
      <c r="S179" s="329"/>
      <c r="T179" s="329" t="s">
        <v>32</v>
      </c>
      <c r="U179" s="329"/>
      <c r="V179" s="5"/>
      <c r="W179" s="329" t="s">
        <v>31</v>
      </c>
      <c r="X179" s="329"/>
      <c r="Y179" s="329" t="s">
        <v>32</v>
      </c>
      <c r="Z179" s="329"/>
    </row>
    <row r="180" spans="1:26" ht="16.8" x14ac:dyDescent="0.3">
      <c r="A180" s="325"/>
      <c r="B180" s="2"/>
      <c r="C180" s="6" t="s">
        <v>29</v>
      </c>
      <c r="D180" s="6" t="s">
        <v>25</v>
      </c>
      <c r="E180" s="6" t="s">
        <v>24</v>
      </c>
      <c r="F180" s="6" t="s">
        <v>26</v>
      </c>
      <c r="G180" s="7"/>
      <c r="H180" s="6" t="s">
        <v>33</v>
      </c>
      <c r="I180" s="6" t="s">
        <v>34</v>
      </c>
      <c r="J180" s="6" t="s">
        <v>33</v>
      </c>
      <c r="K180" s="6" t="s">
        <v>34</v>
      </c>
      <c r="L180" s="7"/>
      <c r="M180" s="6" t="s">
        <v>33</v>
      </c>
      <c r="N180" s="6" t="s">
        <v>34</v>
      </c>
      <c r="O180" s="6" t="s">
        <v>33</v>
      </c>
      <c r="P180" s="6" t="s">
        <v>34</v>
      </c>
      <c r="Q180" s="7"/>
      <c r="R180" s="6" t="s">
        <v>33</v>
      </c>
      <c r="S180" s="6" t="s">
        <v>34</v>
      </c>
      <c r="T180" s="6" t="s">
        <v>33</v>
      </c>
      <c r="U180" s="6" t="s">
        <v>34</v>
      </c>
      <c r="V180" s="7"/>
      <c r="W180" s="6" t="s">
        <v>33</v>
      </c>
      <c r="X180" s="6" t="s">
        <v>34</v>
      </c>
      <c r="Y180" s="6" t="s">
        <v>33</v>
      </c>
      <c r="Z180" s="6" t="s">
        <v>34</v>
      </c>
    </row>
    <row r="181" spans="1:26" x14ac:dyDescent="0.3">
      <c r="A181" s="11" t="s">
        <v>0</v>
      </c>
      <c r="B181" s="8"/>
      <c r="C181" s="15">
        <v>14643</v>
      </c>
      <c r="D181" s="15">
        <v>363</v>
      </c>
      <c r="E181" s="15">
        <v>392</v>
      </c>
      <c r="F181" s="15">
        <v>21363</v>
      </c>
      <c r="G181" s="9"/>
      <c r="H181" s="10">
        <v>254</v>
      </c>
      <c r="I181" s="10">
        <v>31</v>
      </c>
      <c r="J181" s="10">
        <v>9902</v>
      </c>
      <c r="K181" s="10">
        <v>4268</v>
      </c>
      <c r="L181" s="9"/>
      <c r="M181" s="10">
        <v>29</v>
      </c>
      <c r="N181" s="10">
        <v>32</v>
      </c>
      <c r="O181" s="10">
        <v>2221</v>
      </c>
      <c r="P181" s="10">
        <v>3330</v>
      </c>
      <c r="Q181" s="9"/>
      <c r="R181" s="10">
        <v>26</v>
      </c>
      <c r="S181" s="10">
        <v>20</v>
      </c>
      <c r="T181" s="10">
        <v>745</v>
      </c>
      <c r="U181" s="10">
        <v>897</v>
      </c>
      <c r="V181" s="9"/>
      <c r="W181" s="10">
        <v>309</v>
      </c>
      <c r="X181" s="10">
        <v>83</v>
      </c>
      <c r="Y181" s="10">
        <v>12868</v>
      </c>
      <c r="Z181" s="10">
        <v>8495</v>
      </c>
    </row>
    <row r="182" spans="1:26" x14ac:dyDescent="0.3">
      <c r="A182" s="11" t="s">
        <v>1</v>
      </c>
      <c r="B182" s="8"/>
      <c r="C182" s="15">
        <v>364</v>
      </c>
      <c r="D182" s="15">
        <v>10</v>
      </c>
      <c r="E182" s="15">
        <v>10</v>
      </c>
      <c r="F182" s="15">
        <v>495</v>
      </c>
      <c r="G182" s="9"/>
      <c r="H182" s="10">
        <v>7</v>
      </c>
      <c r="I182" s="10">
        <v>0</v>
      </c>
      <c r="J182" s="10">
        <v>246</v>
      </c>
      <c r="K182" s="10">
        <v>101</v>
      </c>
      <c r="L182" s="9"/>
      <c r="M182" s="10">
        <v>1</v>
      </c>
      <c r="N182" s="10">
        <v>1</v>
      </c>
      <c r="O182" s="10">
        <v>49</v>
      </c>
      <c r="P182" s="10">
        <v>59</v>
      </c>
      <c r="Q182" s="9"/>
      <c r="R182" s="10">
        <v>0</v>
      </c>
      <c r="S182" s="10">
        <v>1</v>
      </c>
      <c r="T182" s="10">
        <v>17</v>
      </c>
      <c r="U182" s="10">
        <v>23</v>
      </c>
      <c r="V182" s="9"/>
      <c r="W182" s="10">
        <v>8</v>
      </c>
      <c r="X182" s="10">
        <v>2</v>
      </c>
      <c r="Y182" s="10">
        <v>312</v>
      </c>
      <c r="Z182" s="10">
        <v>183</v>
      </c>
    </row>
    <row r="183" spans="1:26" x14ac:dyDescent="0.3">
      <c r="A183" s="11" t="s">
        <v>2</v>
      </c>
      <c r="B183" s="8"/>
      <c r="C183" s="15">
        <v>44688</v>
      </c>
      <c r="D183" s="15">
        <v>728</v>
      </c>
      <c r="E183" s="15">
        <v>774</v>
      </c>
      <c r="F183" s="15">
        <v>60546</v>
      </c>
      <c r="G183" s="9"/>
      <c r="H183" s="10">
        <v>510</v>
      </c>
      <c r="I183" s="10">
        <v>62</v>
      </c>
      <c r="J183" s="10">
        <v>31902</v>
      </c>
      <c r="K183" s="10">
        <v>11616</v>
      </c>
      <c r="L183" s="9"/>
      <c r="M183" s="10">
        <v>47</v>
      </c>
      <c r="N183" s="10">
        <v>45</v>
      </c>
      <c r="O183" s="10">
        <v>5804</v>
      </c>
      <c r="P183" s="10">
        <v>7111</v>
      </c>
      <c r="Q183" s="9"/>
      <c r="R183" s="10">
        <v>67</v>
      </c>
      <c r="S183" s="10">
        <v>43</v>
      </c>
      <c r="T183" s="10">
        <v>1904</v>
      </c>
      <c r="U183" s="10">
        <v>2209</v>
      </c>
      <c r="V183" s="9"/>
      <c r="W183" s="10">
        <v>624</v>
      </c>
      <c r="X183" s="10">
        <v>150</v>
      </c>
      <c r="Y183" s="10">
        <v>39610</v>
      </c>
      <c r="Z183" s="10">
        <v>20936</v>
      </c>
    </row>
    <row r="184" spans="1:26" x14ac:dyDescent="0.3">
      <c r="A184" s="11" t="s">
        <v>3</v>
      </c>
      <c r="B184" s="8"/>
      <c r="C184" s="15">
        <v>3124</v>
      </c>
      <c r="D184" s="15">
        <v>81</v>
      </c>
      <c r="E184" s="15">
        <v>87</v>
      </c>
      <c r="F184" s="15">
        <v>4172</v>
      </c>
      <c r="G184" s="9"/>
      <c r="H184" s="10">
        <v>50</v>
      </c>
      <c r="I184" s="10">
        <v>6</v>
      </c>
      <c r="J184" s="10">
        <v>2109</v>
      </c>
      <c r="K184" s="10">
        <v>816</v>
      </c>
      <c r="L184" s="9"/>
      <c r="M184" s="10">
        <v>9</v>
      </c>
      <c r="N184" s="10">
        <v>8</v>
      </c>
      <c r="O184" s="10">
        <v>325</v>
      </c>
      <c r="P184" s="10">
        <v>615</v>
      </c>
      <c r="Q184" s="9"/>
      <c r="R184" s="10">
        <v>7</v>
      </c>
      <c r="S184" s="10">
        <v>7</v>
      </c>
      <c r="T184" s="10">
        <v>140</v>
      </c>
      <c r="U184" s="10">
        <v>167</v>
      </c>
      <c r="V184" s="9"/>
      <c r="W184" s="10">
        <v>66</v>
      </c>
      <c r="X184" s="10">
        <v>21</v>
      </c>
      <c r="Y184" s="10">
        <v>2574</v>
      </c>
      <c r="Z184" s="10">
        <v>1598</v>
      </c>
    </row>
    <row r="185" spans="1:26" x14ac:dyDescent="0.3">
      <c r="A185" s="11" t="s">
        <v>4</v>
      </c>
      <c r="B185" s="8"/>
      <c r="C185" s="15">
        <v>18378</v>
      </c>
      <c r="D185" s="15">
        <v>493</v>
      </c>
      <c r="E185" s="15">
        <v>538</v>
      </c>
      <c r="F185" s="15">
        <v>25327</v>
      </c>
      <c r="G185" s="9"/>
      <c r="H185" s="10">
        <v>353</v>
      </c>
      <c r="I185" s="10">
        <v>54</v>
      </c>
      <c r="J185" s="10">
        <v>13244</v>
      </c>
      <c r="K185" s="10">
        <v>5415</v>
      </c>
      <c r="L185" s="9"/>
      <c r="M185" s="10">
        <v>42</v>
      </c>
      <c r="N185" s="10">
        <v>30</v>
      </c>
      <c r="O185" s="10">
        <v>2310</v>
      </c>
      <c r="P185" s="10">
        <v>3228</v>
      </c>
      <c r="Q185" s="9"/>
      <c r="R185" s="10">
        <v>33</v>
      </c>
      <c r="S185" s="10">
        <v>26</v>
      </c>
      <c r="T185" s="10">
        <v>510</v>
      </c>
      <c r="U185" s="10">
        <v>620</v>
      </c>
      <c r="V185" s="9"/>
      <c r="W185" s="10">
        <v>428</v>
      </c>
      <c r="X185" s="10">
        <v>110</v>
      </c>
      <c r="Y185" s="10">
        <v>16064</v>
      </c>
      <c r="Z185" s="10">
        <v>9263</v>
      </c>
    </row>
    <row r="186" spans="1:26" x14ac:dyDescent="0.3">
      <c r="A186" s="11" t="s">
        <v>5</v>
      </c>
      <c r="B186" s="8"/>
      <c r="C186" s="15">
        <v>5022</v>
      </c>
      <c r="D186" s="15">
        <v>121</v>
      </c>
      <c r="E186" s="15">
        <v>124</v>
      </c>
      <c r="F186" s="15">
        <v>6737</v>
      </c>
      <c r="G186" s="9"/>
      <c r="H186" s="10">
        <v>84</v>
      </c>
      <c r="I186" s="10">
        <v>10</v>
      </c>
      <c r="J186" s="10">
        <v>3390</v>
      </c>
      <c r="K186" s="10">
        <v>1382</v>
      </c>
      <c r="L186" s="9"/>
      <c r="M186" s="10">
        <v>8</v>
      </c>
      <c r="N186" s="10">
        <v>9</v>
      </c>
      <c r="O186" s="10">
        <v>676</v>
      </c>
      <c r="P186" s="10">
        <v>824</v>
      </c>
      <c r="Q186" s="9"/>
      <c r="R186" s="10">
        <v>8</v>
      </c>
      <c r="S186" s="10">
        <v>5</v>
      </c>
      <c r="T186" s="10">
        <v>263</v>
      </c>
      <c r="U186" s="10">
        <v>202</v>
      </c>
      <c r="V186" s="9"/>
      <c r="W186" s="10">
        <v>100</v>
      </c>
      <c r="X186" s="10">
        <v>24</v>
      </c>
      <c r="Y186" s="10">
        <v>4329</v>
      </c>
      <c r="Z186" s="10">
        <v>2408</v>
      </c>
    </row>
    <row r="187" spans="1:26" x14ac:dyDescent="0.3">
      <c r="A187" s="11" t="s">
        <v>6</v>
      </c>
      <c r="B187" s="8"/>
      <c r="C187" s="15">
        <v>9987</v>
      </c>
      <c r="D187" s="15">
        <v>88</v>
      </c>
      <c r="E187" s="15">
        <v>91</v>
      </c>
      <c r="F187" s="15">
        <v>12902</v>
      </c>
      <c r="G187" s="9"/>
      <c r="H187" s="10">
        <v>69</v>
      </c>
      <c r="I187" s="10">
        <v>6</v>
      </c>
      <c r="J187" s="10">
        <v>6486</v>
      </c>
      <c r="K187" s="10">
        <v>2449</v>
      </c>
      <c r="L187" s="9"/>
      <c r="M187" s="10">
        <v>3</v>
      </c>
      <c r="N187" s="10">
        <v>4</v>
      </c>
      <c r="O187" s="10">
        <v>828</v>
      </c>
      <c r="P187" s="10">
        <v>1665</v>
      </c>
      <c r="Q187" s="9"/>
      <c r="R187" s="10">
        <v>5</v>
      </c>
      <c r="S187" s="10">
        <v>4</v>
      </c>
      <c r="T187" s="10">
        <v>655</v>
      </c>
      <c r="U187" s="10">
        <v>819</v>
      </c>
      <c r="V187" s="9"/>
      <c r="W187" s="10">
        <v>77</v>
      </c>
      <c r="X187" s="10">
        <v>14</v>
      </c>
      <c r="Y187" s="10">
        <v>7969</v>
      </c>
      <c r="Z187" s="10">
        <v>4933</v>
      </c>
    </row>
    <row r="188" spans="1:26" x14ac:dyDescent="0.3">
      <c r="A188" s="11" t="s">
        <v>7</v>
      </c>
      <c r="B188" s="8"/>
      <c r="C188" s="15">
        <v>23074</v>
      </c>
      <c r="D188" s="15">
        <v>484</v>
      </c>
      <c r="E188" s="15">
        <v>531</v>
      </c>
      <c r="F188" s="15">
        <v>31815</v>
      </c>
      <c r="G188" s="9"/>
      <c r="H188" s="10">
        <v>344</v>
      </c>
      <c r="I188" s="10">
        <v>53</v>
      </c>
      <c r="J188" s="10">
        <v>15792</v>
      </c>
      <c r="K188" s="10">
        <v>7324</v>
      </c>
      <c r="L188" s="9"/>
      <c r="M188" s="10">
        <v>52</v>
      </c>
      <c r="N188" s="10">
        <v>38</v>
      </c>
      <c r="O188" s="10">
        <v>2988</v>
      </c>
      <c r="P188" s="10">
        <v>4162</v>
      </c>
      <c r="Q188" s="9"/>
      <c r="R188" s="10">
        <v>28</v>
      </c>
      <c r="S188" s="10">
        <v>16</v>
      </c>
      <c r="T188" s="10">
        <v>711</v>
      </c>
      <c r="U188" s="10">
        <v>838</v>
      </c>
      <c r="V188" s="9"/>
      <c r="W188" s="10">
        <v>424</v>
      </c>
      <c r="X188" s="10">
        <v>107</v>
      </c>
      <c r="Y188" s="10">
        <v>19491</v>
      </c>
      <c r="Z188" s="10">
        <v>12324</v>
      </c>
    </row>
    <row r="189" spans="1:26" s="35" customFormat="1" x14ac:dyDescent="0.3">
      <c r="A189" s="17" t="s">
        <v>8</v>
      </c>
      <c r="B189" s="18"/>
      <c r="C189" s="49">
        <v>119280</v>
      </c>
      <c r="D189" s="49">
        <v>2368</v>
      </c>
      <c r="E189" s="49">
        <v>2547</v>
      </c>
      <c r="F189" s="49">
        <v>163357</v>
      </c>
      <c r="G189" s="20"/>
      <c r="H189" s="50">
        <v>1671</v>
      </c>
      <c r="I189" s="50">
        <v>222</v>
      </c>
      <c r="J189" s="50">
        <v>83071</v>
      </c>
      <c r="K189" s="50">
        <v>33371</v>
      </c>
      <c r="L189" s="20"/>
      <c r="M189" s="50">
        <v>191</v>
      </c>
      <c r="N189" s="50">
        <v>167</v>
      </c>
      <c r="O189" s="50">
        <v>15201</v>
      </c>
      <c r="P189" s="50">
        <v>20994</v>
      </c>
      <c r="Q189" s="20"/>
      <c r="R189" s="50">
        <v>174</v>
      </c>
      <c r="S189" s="50">
        <v>122</v>
      </c>
      <c r="T189" s="50">
        <v>4945</v>
      </c>
      <c r="U189" s="50">
        <v>5775</v>
      </c>
      <c r="V189" s="20"/>
      <c r="W189" s="50">
        <v>2036</v>
      </c>
      <c r="X189" s="50">
        <v>511</v>
      </c>
      <c r="Y189" s="50">
        <v>103217</v>
      </c>
      <c r="Z189" s="50">
        <v>60140</v>
      </c>
    </row>
    <row r="190" spans="1:26" x14ac:dyDescent="0.3">
      <c r="A190" s="11" t="s">
        <v>9</v>
      </c>
      <c r="B190" s="8"/>
      <c r="C190" s="15">
        <v>20209</v>
      </c>
      <c r="D190" s="15">
        <v>303</v>
      </c>
      <c r="E190" s="15">
        <v>322</v>
      </c>
      <c r="F190" s="15">
        <v>26465</v>
      </c>
      <c r="G190" s="9"/>
      <c r="H190" s="10">
        <v>194</v>
      </c>
      <c r="I190" s="10">
        <v>22</v>
      </c>
      <c r="J190" s="10">
        <v>13577</v>
      </c>
      <c r="K190" s="10">
        <v>6135</v>
      </c>
      <c r="L190" s="9"/>
      <c r="M190" s="10">
        <v>27</v>
      </c>
      <c r="N190" s="10">
        <v>23</v>
      </c>
      <c r="O190" s="10">
        <v>1912</v>
      </c>
      <c r="P190" s="10">
        <v>2887</v>
      </c>
      <c r="Q190" s="9"/>
      <c r="R190" s="10">
        <v>35</v>
      </c>
      <c r="S190" s="10">
        <v>21</v>
      </c>
      <c r="T190" s="10">
        <v>818</v>
      </c>
      <c r="U190" s="10">
        <v>1136</v>
      </c>
      <c r="V190" s="9"/>
      <c r="W190" s="10">
        <v>256</v>
      </c>
      <c r="X190" s="10">
        <v>66</v>
      </c>
      <c r="Y190" s="10">
        <v>16307</v>
      </c>
      <c r="Z190" s="10">
        <v>10158</v>
      </c>
    </row>
    <row r="191" spans="1:26" x14ac:dyDescent="0.3">
      <c r="A191" s="11" t="s">
        <v>10</v>
      </c>
      <c r="B191" s="8"/>
      <c r="C191" s="15">
        <v>3573</v>
      </c>
      <c r="D191" s="15">
        <v>86</v>
      </c>
      <c r="E191" s="15">
        <v>92</v>
      </c>
      <c r="F191" s="15">
        <v>5076</v>
      </c>
      <c r="G191" s="9"/>
      <c r="H191" s="10">
        <v>58</v>
      </c>
      <c r="I191" s="10">
        <v>8</v>
      </c>
      <c r="J191" s="10">
        <v>2503</v>
      </c>
      <c r="K191" s="10">
        <v>1130</v>
      </c>
      <c r="L191" s="9"/>
      <c r="M191" s="10">
        <v>8</v>
      </c>
      <c r="N191" s="10">
        <v>8</v>
      </c>
      <c r="O191" s="10">
        <v>478</v>
      </c>
      <c r="P191" s="10">
        <v>652</v>
      </c>
      <c r="Q191" s="9"/>
      <c r="R191" s="10">
        <v>5</v>
      </c>
      <c r="S191" s="10">
        <v>5</v>
      </c>
      <c r="T191" s="10">
        <v>143</v>
      </c>
      <c r="U191" s="10">
        <v>170</v>
      </c>
      <c r="V191" s="9"/>
      <c r="W191" s="10">
        <v>71</v>
      </c>
      <c r="X191" s="10">
        <v>21</v>
      </c>
      <c r="Y191" s="10">
        <v>3124</v>
      </c>
      <c r="Z191" s="10">
        <v>1952</v>
      </c>
    </row>
    <row r="192" spans="1:26" x14ac:dyDescent="0.3">
      <c r="A192" s="11" t="s">
        <v>11</v>
      </c>
      <c r="B192" s="8"/>
      <c r="C192" s="15">
        <v>7149</v>
      </c>
      <c r="D192" s="15">
        <v>138</v>
      </c>
      <c r="E192" s="15">
        <v>147</v>
      </c>
      <c r="F192" s="15">
        <v>10230</v>
      </c>
      <c r="G192" s="9"/>
      <c r="H192" s="10">
        <v>91</v>
      </c>
      <c r="I192" s="10">
        <v>5</v>
      </c>
      <c r="J192" s="10">
        <v>5168</v>
      </c>
      <c r="K192" s="10">
        <v>2162</v>
      </c>
      <c r="L192" s="9"/>
      <c r="M192" s="10">
        <v>12</v>
      </c>
      <c r="N192" s="10">
        <v>15</v>
      </c>
      <c r="O192" s="10">
        <v>954</v>
      </c>
      <c r="P192" s="10">
        <v>1367</v>
      </c>
      <c r="Q192" s="9"/>
      <c r="R192" s="10">
        <v>14</v>
      </c>
      <c r="S192" s="10">
        <v>10</v>
      </c>
      <c r="T192" s="10">
        <v>265</v>
      </c>
      <c r="U192" s="10">
        <v>314</v>
      </c>
      <c r="V192" s="9"/>
      <c r="W192" s="10">
        <v>117</v>
      </c>
      <c r="X192" s="10">
        <v>30</v>
      </c>
      <c r="Y192" s="10">
        <v>6387</v>
      </c>
      <c r="Z192" s="10">
        <v>3843</v>
      </c>
    </row>
    <row r="193" spans="1:26" x14ac:dyDescent="0.3">
      <c r="A193" s="11" t="s">
        <v>12</v>
      </c>
      <c r="B193" s="8"/>
      <c r="C193" s="15">
        <v>29761</v>
      </c>
      <c r="D193" s="15">
        <v>485</v>
      </c>
      <c r="E193" s="15">
        <v>527</v>
      </c>
      <c r="F193" s="15">
        <v>41431</v>
      </c>
      <c r="G193" s="9"/>
      <c r="H193" s="10">
        <v>332</v>
      </c>
      <c r="I193" s="10">
        <v>33</v>
      </c>
      <c r="J193" s="10">
        <v>20924</v>
      </c>
      <c r="K193" s="10">
        <v>7637</v>
      </c>
      <c r="L193" s="9"/>
      <c r="M193" s="10">
        <v>46</v>
      </c>
      <c r="N193" s="10">
        <v>38</v>
      </c>
      <c r="O193" s="10">
        <v>4090</v>
      </c>
      <c r="P193" s="10">
        <v>5969</v>
      </c>
      <c r="Q193" s="9"/>
      <c r="R193" s="10">
        <v>44</v>
      </c>
      <c r="S193" s="10">
        <v>34</v>
      </c>
      <c r="T193" s="10">
        <v>1293</v>
      </c>
      <c r="U193" s="10">
        <v>1518</v>
      </c>
      <c r="V193" s="9"/>
      <c r="W193" s="10">
        <v>422</v>
      </c>
      <c r="X193" s="10">
        <v>105</v>
      </c>
      <c r="Y193" s="10">
        <v>26307</v>
      </c>
      <c r="Z193" s="10">
        <v>15124</v>
      </c>
    </row>
    <row r="194" spans="1:26" s="35" customFormat="1" x14ac:dyDescent="0.3">
      <c r="A194" s="47" t="s">
        <v>13</v>
      </c>
      <c r="B194" s="22"/>
      <c r="C194" s="19">
        <v>60692</v>
      </c>
      <c r="D194" s="104">
        <v>1012</v>
      </c>
      <c r="E194" s="104">
        <v>1088</v>
      </c>
      <c r="F194" s="19">
        <v>83202</v>
      </c>
      <c r="G194" s="20"/>
      <c r="H194" s="69">
        <v>675</v>
      </c>
      <c r="I194" s="21">
        <v>68</v>
      </c>
      <c r="J194" s="21">
        <v>42172</v>
      </c>
      <c r="K194" s="21">
        <v>17064</v>
      </c>
      <c r="L194" s="20"/>
      <c r="M194" s="69">
        <v>93</v>
      </c>
      <c r="N194" s="69">
        <v>84</v>
      </c>
      <c r="O194" s="69">
        <v>7434</v>
      </c>
      <c r="P194" s="69">
        <v>10875</v>
      </c>
      <c r="Q194" s="20"/>
      <c r="R194" s="69">
        <v>98</v>
      </c>
      <c r="S194" s="21">
        <v>70</v>
      </c>
      <c r="T194" s="21">
        <v>2519</v>
      </c>
      <c r="U194" s="21">
        <v>3138</v>
      </c>
      <c r="V194" s="20"/>
      <c r="W194" s="69">
        <v>866</v>
      </c>
      <c r="X194" s="69">
        <v>222</v>
      </c>
      <c r="Y194" s="21">
        <v>52125</v>
      </c>
      <c r="Z194" s="21">
        <v>31077</v>
      </c>
    </row>
    <row r="195" spans="1:26" x14ac:dyDescent="0.3">
      <c r="A195" s="11" t="s">
        <v>14</v>
      </c>
      <c r="B195" s="8"/>
      <c r="C195" s="15">
        <v>4253</v>
      </c>
      <c r="D195" s="15">
        <v>108</v>
      </c>
      <c r="E195" s="15">
        <v>119</v>
      </c>
      <c r="F195" s="15">
        <v>6382</v>
      </c>
      <c r="G195" s="9"/>
      <c r="H195" s="10">
        <v>72</v>
      </c>
      <c r="I195" s="10">
        <v>8</v>
      </c>
      <c r="J195" s="10">
        <v>3099</v>
      </c>
      <c r="K195" s="10">
        <v>1287</v>
      </c>
      <c r="L195" s="9"/>
      <c r="M195" s="10">
        <v>13</v>
      </c>
      <c r="N195" s="10">
        <v>11</v>
      </c>
      <c r="O195" s="10">
        <v>681</v>
      </c>
      <c r="P195" s="10">
        <v>971</v>
      </c>
      <c r="Q195" s="9"/>
      <c r="R195" s="10">
        <v>8</v>
      </c>
      <c r="S195" s="10">
        <v>7</v>
      </c>
      <c r="T195" s="10">
        <v>146</v>
      </c>
      <c r="U195" s="10">
        <v>198</v>
      </c>
      <c r="V195" s="9"/>
      <c r="W195" s="10">
        <v>93</v>
      </c>
      <c r="X195" s="10">
        <v>26</v>
      </c>
      <c r="Y195" s="10">
        <v>3926</v>
      </c>
      <c r="Z195" s="10">
        <v>2456</v>
      </c>
    </row>
    <row r="196" spans="1:26" x14ac:dyDescent="0.3">
      <c r="A196" s="11" t="s">
        <v>15</v>
      </c>
      <c r="B196" s="8"/>
      <c r="C196" s="15">
        <v>512</v>
      </c>
      <c r="D196" s="15">
        <v>16</v>
      </c>
      <c r="E196" s="15">
        <v>20</v>
      </c>
      <c r="F196" s="15">
        <v>864</v>
      </c>
      <c r="G196" s="9"/>
      <c r="H196" s="10">
        <v>12</v>
      </c>
      <c r="I196" s="10">
        <v>1</v>
      </c>
      <c r="J196" s="10">
        <v>421</v>
      </c>
      <c r="K196" s="10">
        <v>124</v>
      </c>
      <c r="L196" s="9"/>
      <c r="M196" s="10">
        <v>4</v>
      </c>
      <c r="N196" s="10">
        <v>2</v>
      </c>
      <c r="O196" s="10">
        <v>123</v>
      </c>
      <c r="P196" s="10">
        <v>159</v>
      </c>
      <c r="Q196" s="9"/>
      <c r="R196" s="10">
        <v>1</v>
      </c>
      <c r="S196" s="10">
        <v>0</v>
      </c>
      <c r="T196" s="10">
        <v>15</v>
      </c>
      <c r="U196" s="10">
        <v>22</v>
      </c>
      <c r="V196" s="9"/>
      <c r="W196" s="10">
        <v>17</v>
      </c>
      <c r="X196" s="10">
        <v>3</v>
      </c>
      <c r="Y196" s="10">
        <v>559</v>
      </c>
      <c r="Z196" s="10">
        <v>305</v>
      </c>
    </row>
    <row r="197" spans="1:26" x14ac:dyDescent="0.3">
      <c r="A197" s="11" t="s">
        <v>16</v>
      </c>
      <c r="B197" s="8"/>
      <c r="C197" s="15">
        <v>11278</v>
      </c>
      <c r="D197" s="15">
        <v>286</v>
      </c>
      <c r="E197" s="15">
        <v>320</v>
      </c>
      <c r="F197" s="15">
        <v>16750</v>
      </c>
      <c r="G197" s="9"/>
      <c r="H197" s="10">
        <v>195</v>
      </c>
      <c r="I197" s="10">
        <v>12</v>
      </c>
      <c r="J197" s="10">
        <v>8427</v>
      </c>
      <c r="K197" s="10">
        <v>2219</v>
      </c>
      <c r="L197" s="9"/>
      <c r="M197" s="10">
        <v>41</v>
      </c>
      <c r="N197" s="10">
        <v>30</v>
      </c>
      <c r="O197" s="10">
        <v>2054</v>
      </c>
      <c r="P197" s="10">
        <v>2910</v>
      </c>
      <c r="Q197" s="9"/>
      <c r="R197" s="10">
        <v>28</v>
      </c>
      <c r="S197" s="10">
        <v>14</v>
      </c>
      <c r="T197" s="10">
        <v>566</v>
      </c>
      <c r="U197" s="10">
        <v>574</v>
      </c>
      <c r="V197" s="9"/>
      <c r="W197" s="10">
        <v>264</v>
      </c>
      <c r="X197" s="10">
        <v>56</v>
      </c>
      <c r="Y197" s="10">
        <v>11047</v>
      </c>
      <c r="Z197" s="10">
        <v>5703</v>
      </c>
    </row>
    <row r="198" spans="1:26" x14ac:dyDescent="0.3">
      <c r="A198" s="11" t="s">
        <v>17</v>
      </c>
      <c r="B198" s="8"/>
      <c r="C198" s="15">
        <v>11776</v>
      </c>
      <c r="D198" s="15">
        <v>328</v>
      </c>
      <c r="E198" s="15">
        <v>366</v>
      </c>
      <c r="F198" s="15">
        <v>19652</v>
      </c>
      <c r="G198" s="9"/>
      <c r="H198" s="10">
        <v>231</v>
      </c>
      <c r="I198" s="10">
        <v>19</v>
      </c>
      <c r="J198" s="10">
        <v>9285</v>
      </c>
      <c r="K198" s="10">
        <v>2814</v>
      </c>
      <c r="L198" s="9"/>
      <c r="M198" s="10">
        <v>48</v>
      </c>
      <c r="N198" s="10">
        <v>42</v>
      </c>
      <c r="O198" s="10">
        <v>2905</v>
      </c>
      <c r="P198" s="10">
        <v>3883</v>
      </c>
      <c r="Q198" s="9"/>
      <c r="R198" s="10">
        <v>15</v>
      </c>
      <c r="S198" s="10">
        <v>11</v>
      </c>
      <c r="T198" s="10">
        <v>391</v>
      </c>
      <c r="U198" s="10">
        <v>374</v>
      </c>
      <c r="V198" s="9"/>
      <c r="W198" s="10">
        <v>294</v>
      </c>
      <c r="X198" s="10">
        <v>72</v>
      </c>
      <c r="Y198" s="10">
        <v>12581</v>
      </c>
      <c r="Z198" s="10">
        <v>7071</v>
      </c>
    </row>
    <row r="199" spans="1:26" x14ac:dyDescent="0.3">
      <c r="A199" s="11" t="s">
        <v>18</v>
      </c>
      <c r="B199" s="8"/>
      <c r="C199" s="15">
        <v>900</v>
      </c>
      <c r="D199" s="15">
        <v>32</v>
      </c>
      <c r="E199" s="15">
        <v>37</v>
      </c>
      <c r="F199" s="15">
        <v>1512</v>
      </c>
      <c r="G199" s="9"/>
      <c r="H199" s="10">
        <v>16</v>
      </c>
      <c r="I199" s="10">
        <v>2</v>
      </c>
      <c r="J199" s="10">
        <v>700</v>
      </c>
      <c r="K199" s="10">
        <v>219</v>
      </c>
      <c r="L199" s="9"/>
      <c r="M199" s="10">
        <v>5</v>
      </c>
      <c r="N199" s="10">
        <v>8</v>
      </c>
      <c r="O199" s="10">
        <v>216</v>
      </c>
      <c r="P199" s="10">
        <v>292</v>
      </c>
      <c r="Q199" s="9"/>
      <c r="R199" s="10">
        <v>4</v>
      </c>
      <c r="S199" s="10">
        <v>2</v>
      </c>
      <c r="T199" s="10">
        <v>40</v>
      </c>
      <c r="U199" s="10">
        <v>45</v>
      </c>
      <c r="V199" s="9"/>
      <c r="W199" s="10">
        <v>25</v>
      </c>
      <c r="X199" s="10">
        <v>12</v>
      </c>
      <c r="Y199" s="10">
        <v>956</v>
      </c>
      <c r="Z199" s="10">
        <v>556</v>
      </c>
    </row>
    <row r="200" spans="1:26" x14ac:dyDescent="0.3">
      <c r="A200" s="11" t="s">
        <v>19</v>
      </c>
      <c r="B200" s="8"/>
      <c r="C200" s="15">
        <v>3526</v>
      </c>
      <c r="D200" s="15">
        <v>116</v>
      </c>
      <c r="E200" s="15">
        <v>128</v>
      </c>
      <c r="F200" s="15">
        <v>5869</v>
      </c>
      <c r="G200" s="9"/>
      <c r="H200" s="10">
        <v>79</v>
      </c>
      <c r="I200" s="10">
        <v>6</v>
      </c>
      <c r="J200" s="10">
        <v>2738</v>
      </c>
      <c r="K200" s="10">
        <v>921</v>
      </c>
      <c r="L200" s="9"/>
      <c r="M200" s="10">
        <v>16</v>
      </c>
      <c r="N200" s="10">
        <v>10</v>
      </c>
      <c r="O200" s="10">
        <v>847</v>
      </c>
      <c r="P200" s="10">
        <v>1151</v>
      </c>
      <c r="Q200" s="9"/>
      <c r="R200" s="10">
        <v>8</v>
      </c>
      <c r="S200" s="10">
        <v>9</v>
      </c>
      <c r="T200" s="10">
        <v>95</v>
      </c>
      <c r="U200" s="10">
        <v>117</v>
      </c>
      <c r="V200" s="9"/>
      <c r="W200" s="10">
        <v>103</v>
      </c>
      <c r="X200" s="10">
        <v>25</v>
      </c>
      <c r="Y200" s="10">
        <v>3680</v>
      </c>
      <c r="Z200" s="10">
        <v>2189</v>
      </c>
    </row>
    <row r="201" spans="1:26" x14ac:dyDescent="0.3">
      <c r="A201" s="11" t="s">
        <v>20</v>
      </c>
      <c r="B201" s="8"/>
      <c r="C201" s="15">
        <v>14173</v>
      </c>
      <c r="D201" s="15">
        <v>312</v>
      </c>
      <c r="E201" s="15">
        <v>356</v>
      </c>
      <c r="F201" s="15">
        <v>21442</v>
      </c>
      <c r="G201" s="9"/>
      <c r="H201" s="10">
        <v>230</v>
      </c>
      <c r="I201" s="10">
        <v>7</v>
      </c>
      <c r="J201" s="10">
        <v>10725</v>
      </c>
      <c r="K201" s="10">
        <v>3212</v>
      </c>
      <c r="L201" s="9"/>
      <c r="M201" s="10">
        <v>42</v>
      </c>
      <c r="N201" s="10">
        <v>35</v>
      </c>
      <c r="O201" s="10">
        <v>2706</v>
      </c>
      <c r="P201" s="10">
        <v>3650</v>
      </c>
      <c r="Q201" s="9"/>
      <c r="R201" s="10">
        <v>25</v>
      </c>
      <c r="S201" s="10">
        <v>17</v>
      </c>
      <c r="T201" s="10">
        <v>556</v>
      </c>
      <c r="U201" s="10">
        <v>593</v>
      </c>
      <c r="V201" s="9"/>
      <c r="W201" s="10">
        <v>297</v>
      </c>
      <c r="X201" s="10">
        <v>59</v>
      </c>
      <c r="Y201" s="10">
        <v>13987</v>
      </c>
      <c r="Z201" s="10">
        <v>7455</v>
      </c>
    </row>
    <row r="202" spans="1:26" x14ac:dyDescent="0.3">
      <c r="A202" s="11" t="s">
        <v>21</v>
      </c>
      <c r="B202" s="8"/>
      <c r="C202" s="15">
        <v>4481</v>
      </c>
      <c r="D202" s="15">
        <v>140</v>
      </c>
      <c r="E202" s="15">
        <v>150</v>
      </c>
      <c r="F202" s="15">
        <v>6820</v>
      </c>
      <c r="G202" s="9"/>
      <c r="H202" s="10">
        <v>103</v>
      </c>
      <c r="I202" s="10">
        <v>7</v>
      </c>
      <c r="J202" s="10">
        <v>3125</v>
      </c>
      <c r="K202" s="10">
        <v>1243</v>
      </c>
      <c r="L202" s="9"/>
      <c r="M202" s="10">
        <v>18</v>
      </c>
      <c r="N202" s="10">
        <v>8</v>
      </c>
      <c r="O202" s="10">
        <v>812</v>
      </c>
      <c r="P202" s="10">
        <v>1224</v>
      </c>
      <c r="Q202" s="9"/>
      <c r="R202" s="10">
        <v>10</v>
      </c>
      <c r="S202" s="10">
        <v>4</v>
      </c>
      <c r="T202" s="10">
        <v>167</v>
      </c>
      <c r="U202" s="10">
        <v>249</v>
      </c>
      <c r="V202" s="9"/>
      <c r="W202" s="10">
        <v>131</v>
      </c>
      <c r="X202" s="10">
        <v>19</v>
      </c>
      <c r="Y202" s="10">
        <v>4104</v>
      </c>
      <c r="Z202" s="10">
        <v>2716</v>
      </c>
    </row>
    <row r="203" spans="1:26" s="35" customFormat="1" ht="22.8" x14ac:dyDescent="0.3">
      <c r="A203" s="17" t="s">
        <v>22</v>
      </c>
      <c r="B203" s="18"/>
      <c r="C203" s="104">
        <v>50899</v>
      </c>
      <c r="D203" s="19">
        <v>1338</v>
      </c>
      <c r="E203" s="19">
        <v>1496</v>
      </c>
      <c r="F203" s="104">
        <v>79291</v>
      </c>
      <c r="G203" s="20"/>
      <c r="H203" s="21">
        <v>938</v>
      </c>
      <c r="I203" s="69">
        <v>62</v>
      </c>
      <c r="J203" s="69">
        <v>38520</v>
      </c>
      <c r="K203" s="69">
        <v>12039</v>
      </c>
      <c r="L203" s="20"/>
      <c r="M203" s="21">
        <v>187</v>
      </c>
      <c r="N203" s="21">
        <v>146</v>
      </c>
      <c r="O203" s="21">
        <v>10344</v>
      </c>
      <c r="P203" s="21">
        <v>14240</v>
      </c>
      <c r="Q203" s="20"/>
      <c r="R203" s="21">
        <v>99</v>
      </c>
      <c r="S203" s="69">
        <v>64</v>
      </c>
      <c r="T203" s="69">
        <v>1976</v>
      </c>
      <c r="U203" s="69">
        <v>2172</v>
      </c>
      <c r="V203" s="20"/>
      <c r="W203" s="21">
        <v>1224</v>
      </c>
      <c r="X203" s="21">
        <v>272</v>
      </c>
      <c r="Y203" s="69">
        <v>50840</v>
      </c>
      <c r="Z203" s="69">
        <v>28451</v>
      </c>
    </row>
    <row r="204" spans="1:26" s="35" customFormat="1" x14ac:dyDescent="0.3">
      <c r="A204" s="17" t="s">
        <v>56</v>
      </c>
      <c r="B204" s="28"/>
      <c r="C204" s="52">
        <v>230871</v>
      </c>
      <c r="D204" s="52">
        <v>4718</v>
      </c>
      <c r="E204" s="52">
        <v>5131</v>
      </c>
      <c r="F204" s="52">
        <v>325850</v>
      </c>
      <c r="G204" s="61"/>
      <c r="H204" s="54">
        <v>3284</v>
      </c>
      <c r="I204" s="54">
        <v>352</v>
      </c>
      <c r="J204" s="54">
        <v>163763</v>
      </c>
      <c r="K204" s="54">
        <v>62474</v>
      </c>
      <c r="L204" s="61"/>
      <c r="M204" s="54">
        <v>471</v>
      </c>
      <c r="N204" s="54">
        <v>397</v>
      </c>
      <c r="O204" s="54">
        <v>32979</v>
      </c>
      <c r="P204" s="54">
        <v>46109</v>
      </c>
      <c r="Q204" s="61"/>
      <c r="R204" s="54">
        <v>371</v>
      </c>
      <c r="S204" s="54">
        <v>256</v>
      </c>
      <c r="T204" s="54">
        <v>9440</v>
      </c>
      <c r="U204" s="54">
        <v>11085</v>
      </c>
      <c r="V204" s="61"/>
      <c r="W204" s="54">
        <v>4126</v>
      </c>
      <c r="X204" s="54">
        <v>1005</v>
      </c>
      <c r="Y204" s="54">
        <v>206182</v>
      </c>
      <c r="Z204" s="54">
        <v>119668</v>
      </c>
    </row>
    <row r="206" spans="1:26" x14ac:dyDescent="0.3">
      <c r="A206" s="323" t="s">
        <v>57</v>
      </c>
      <c r="B206" s="323"/>
      <c r="C206" s="323"/>
      <c r="D206" s="323"/>
      <c r="E206" s="323"/>
      <c r="F206" s="323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</row>
    <row r="207" spans="1:26" x14ac:dyDescent="0.2">
      <c r="A207" s="324" t="s">
        <v>27</v>
      </c>
      <c r="B207" s="1"/>
      <c r="C207" s="324" t="s">
        <v>23</v>
      </c>
      <c r="D207" s="324"/>
      <c r="E207" s="324"/>
      <c r="F207" s="324"/>
      <c r="G207" s="63"/>
      <c r="H207" s="327" t="s">
        <v>30</v>
      </c>
      <c r="I207" s="327"/>
      <c r="J207" s="327"/>
      <c r="K207" s="327"/>
      <c r="L207" s="3"/>
      <c r="M207" s="327" t="s">
        <v>35</v>
      </c>
      <c r="N207" s="325"/>
      <c r="O207" s="325"/>
      <c r="P207" s="325"/>
      <c r="Q207" s="4"/>
      <c r="R207" s="327" t="s">
        <v>36</v>
      </c>
      <c r="S207" s="325"/>
      <c r="T207" s="325"/>
      <c r="U207" s="325"/>
      <c r="V207" s="4"/>
      <c r="W207" s="327" t="s">
        <v>37</v>
      </c>
      <c r="X207" s="325"/>
      <c r="Y207" s="325"/>
      <c r="Z207" s="325"/>
    </row>
    <row r="208" spans="1:26" x14ac:dyDescent="0.2">
      <c r="A208" s="324"/>
      <c r="B208" s="1"/>
      <c r="C208" s="327"/>
      <c r="D208" s="327"/>
      <c r="E208" s="327"/>
      <c r="F208" s="327"/>
      <c r="G208" s="3"/>
      <c r="H208" s="329" t="s">
        <v>31</v>
      </c>
      <c r="I208" s="329"/>
      <c r="J208" s="329" t="s">
        <v>32</v>
      </c>
      <c r="K208" s="329"/>
      <c r="L208" s="64"/>
      <c r="M208" s="329" t="s">
        <v>31</v>
      </c>
      <c r="N208" s="329"/>
      <c r="O208" s="329" t="s">
        <v>32</v>
      </c>
      <c r="P208" s="329"/>
      <c r="Q208" s="5"/>
      <c r="R208" s="329" t="s">
        <v>31</v>
      </c>
      <c r="S208" s="329"/>
      <c r="T208" s="329" t="s">
        <v>32</v>
      </c>
      <c r="U208" s="329"/>
      <c r="V208" s="5"/>
      <c r="W208" s="329" t="s">
        <v>31</v>
      </c>
      <c r="X208" s="329"/>
      <c r="Y208" s="329" t="s">
        <v>32</v>
      </c>
      <c r="Z208" s="329"/>
    </row>
    <row r="209" spans="1:26" ht="16.8" x14ac:dyDescent="0.3">
      <c r="A209" s="325"/>
      <c r="B209" s="2"/>
      <c r="C209" s="6" t="s">
        <v>29</v>
      </c>
      <c r="D209" s="6" t="s">
        <v>25</v>
      </c>
      <c r="E209" s="6" t="s">
        <v>24</v>
      </c>
      <c r="F209" s="6" t="s">
        <v>26</v>
      </c>
      <c r="G209" s="7"/>
      <c r="H209" s="6" t="s">
        <v>33</v>
      </c>
      <c r="I209" s="6" t="s">
        <v>34</v>
      </c>
      <c r="J209" s="6" t="s">
        <v>33</v>
      </c>
      <c r="K209" s="6" t="s">
        <v>34</v>
      </c>
      <c r="L209" s="7"/>
      <c r="M209" s="6" t="s">
        <v>33</v>
      </c>
      <c r="N209" s="6" t="s">
        <v>34</v>
      </c>
      <c r="O209" s="6" t="s">
        <v>33</v>
      </c>
      <c r="P209" s="6" t="s">
        <v>34</v>
      </c>
      <c r="Q209" s="7"/>
      <c r="R209" s="6" t="s">
        <v>33</v>
      </c>
      <c r="S209" s="6" t="s">
        <v>34</v>
      </c>
      <c r="T209" s="6" t="s">
        <v>33</v>
      </c>
      <c r="U209" s="6" t="s">
        <v>34</v>
      </c>
      <c r="V209" s="7"/>
      <c r="W209" s="6" t="s">
        <v>33</v>
      </c>
      <c r="X209" s="6" t="s">
        <v>34</v>
      </c>
      <c r="Y209" s="6" t="s">
        <v>33</v>
      </c>
      <c r="Z209" s="6" t="s">
        <v>34</v>
      </c>
    </row>
    <row r="210" spans="1:26" x14ac:dyDescent="0.3">
      <c r="A210" s="11" t="s">
        <v>0</v>
      </c>
      <c r="B210" s="8"/>
      <c r="C210" s="15">
        <v>13152</v>
      </c>
      <c r="D210" s="15">
        <v>317</v>
      </c>
      <c r="E210" s="15">
        <v>332</v>
      </c>
      <c r="F210" s="15">
        <v>19229</v>
      </c>
      <c r="G210" s="9"/>
      <c r="H210" s="10">
        <v>213</v>
      </c>
      <c r="I210" s="10">
        <v>21</v>
      </c>
      <c r="J210" s="10">
        <v>8662</v>
      </c>
      <c r="K210" s="10">
        <v>3848</v>
      </c>
      <c r="L210" s="9"/>
      <c r="M210" s="10">
        <v>24</v>
      </c>
      <c r="N210" s="10">
        <v>36</v>
      </c>
      <c r="O210" s="10">
        <v>2060</v>
      </c>
      <c r="P210" s="10">
        <v>3075</v>
      </c>
      <c r="Q210" s="9"/>
      <c r="R210" s="10">
        <v>29</v>
      </c>
      <c r="S210" s="10">
        <v>9</v>
      </c>
      <c r="T210" s="10">
        <v>690</v>
      </c>
      <c r="U210" s="10">
        <v>894</v>
      </c>
      <c r="V210" s="9"/>
      <c r="W210" s="10">
        <v>266</v>
      </c>
      <c r="X210" s="10">
        <v>66</v>
      </c>
      <c r="Y210" s="10">
        <v>11412</v>
      </c>
      <c r="Z210" s="10">
        <v>7817</v>
      </c>
    </row>
    <row r="211" spans="1:26" x14ac:dyDescent="0.3">
      <c r="A211" s="11" t="s">
        <v>1</v>
      </c>
      <c r="B211" s="8"/>
      <c r="C211" s="15">
        <v>301</v>
      </c>
      <c r="D211" s="15">
        <v>10</v>
      </c>
      <c r="E211" s="15">
        <v>10</v>
      </c>
      <c r="F211" s="15">
        <v>403</v>
      </c>
      <c r="G211" s="9"/>
      <c r="H211" s="10">
        <v>5</v>
      </c>
      <c r="I211" s="10">
        <v>1</v>
      </c>
      <c r="J211" s="10">
        <v>177</v>
      </c>
      <c r="K211" s="10">
        <v>98</v>
      </c>
      <c r="L211" s="9"/>
      <c r="M211" s="10">
        <v>0</v>
      </c>
      <c r="N211" s="10">
        <v>1</v>
      </c>
      <c r="O211" s="10">
        <v>41</v>
      </c>
      <c r="P211" s="10">
        <v>52</v>
      </c>
      <c r="Q211" s="9"/>
      <c r="R211" s="10">
        <v>3</v>
      </c>
      <c r="S211" s="10">
        <v>0</v>
      </c>
      <c r="T211" s="10">
        <v>16</v>
      </c>
      <c r="U211" s="10">
        <v>19</v>
      </c>
      <c r="V211" s="9"/>
      <c r="W211" s="10">
        <v>8</v>
      </c>
      <c r="X211" s="10">
        <v>2</v>
      </c>
      <c r="Y211" s="10">
        <v>234</v>
      </c>
      <c r="Z211" s="10">
        <v>169</v>
      </c>
    </row>
    <row r="212" spans="1:26" x14ac:dyDescent="0.3">
      <c r="A212" s="11" t="s">
        <v>2</v>
      </c>
      <c r="B212" s="8"/>
      <c r="C212" s="15">
        <v>41827</v>
      </c>
      <c r="D212" s="15">
        <v>630</v>
      </c>
      <c r="E212" s="15">
        <v>680</v>
      </c>
      <c r="F212" s="15">
        <v>56953</v>
      </c>
      <c r="G212" s="9"/>
      <c r="H212" s="10">
        <v>422</v>
      </c>
      <c r="I212" s="10">
        <v>61</v>
      </c>
      <c r="J212" s="10">
        <v>29228</v>
      </c>
      <c r="K212" s="10">
        <v>11186</v>
      </c>
      <c r="L212" s="9"/>
      <c r="M212" s="10">
        <v>60</v>
      </c>
      <c r="N212" s="10">
        <v>36</v>
      </c>
      <c r="O212" s="10">
        <v>5408</v>
      </c>
      <c r="P212" s="10">
        <v>6947</v>
      </c>
      <c r="Q212" s="9"/>
      <c r="R212" s="10">
        <v>55</v>
      </c>
      <c r="S212" s="10">
        <v>46</v>
      </c>
      <c r="T212" s="10">
        <v>1901</v>
      </c>
      <c r="U212" s="10">
        <v>2283</v>
      </c>
      <c r="V212" s="9"/>
      <c r="W212" s="10">
        <v>537</v>
      </c>
      <c r="X212" s="10">
        <v>143</v>
      </c>
      <c r="Y212" s="10">
        <v>36537</v>
      </c>
      <c r="Z212" s="10">
        <v>20416</v>
      </c>
    </row>
    <row r="213" spans="1:26" x14ac:dyDescent="0.3">
      <c r="A213" s="11" t="s">
        <v>3</v>
      </c>
      <c r="B213" s="8"/>
      <c r="C213" s="15">
        <v>3053</v>
      </c>
      <c r="D213" s="15">
        <v>63</v>
      </c>
      <c r="E213" s="15">
        <v>73</v>
      </c>
      <c r="F213" s="15">
        <v>4027</v>
      </c>
      <c r="G213" s="9"/>
      <c r="H213" s="10">
        <v>44</v>
      </c>
      <c r="I213" s="10">
        <v>1</v>
      </c>
      <c r="J213" s="10">
        <v>2003</v>
      </c>
      <c r="K213" s="10">
        <v>801</v>
      </c>
      <c r="L213" s="9"/>
      <c r="M213" s="10">
        <v>7</v>
      </c>
      <c r="N213" s="10">
        <v>11</v>
      </c>
      <c r="O213" s="10">
        <v>332</v>
      </c>
      <c r="P213" s="10">
        <v>552</v>
      </c>
      <c r="Q213" s="9"/>
      <c r="R213" s="10">
        <v>4</v>
      </c>
      <c r="S213" s="10">
        <v>6</v>
      </c>
      <c r="T213" s="10">
        <v>150</v>
      </c>
      <c r="U213" s="10">
        <v>189</v>
      </c>
      <c r="V213" s="9"/>
      <c r="W213" s="10">
        <v>55</v>
      </c>
      <c r="X213" s="10">
        <v>18</v>
      </c>
      <c r="Y213" s="10">
        <v>2485</v>
      </c>
      <c r="Z213" s="10">
        <v>1542</v>
      </c>
    </row>
    <row r="214" spans="1:26" x14ac:dyDescent="0.3">
      <c r="A214" s="11" t="s">
        <v>4</v>
      </c>
      <c r="B214" s="8"/>
      <c r="C214" s="15">
        <v>16744</v>
      </c>
      <c r="D214" s="15">
        <v>420</v>
      </c>
      <c r="E214" s="15">
        <v>458</v>
      </c>
      <c r="F214" s="15">
        <v>22970</v>
      </c>
      <c r="G214" s="9"/>
      <c r="H214" s="10">
        <v>299</v>
      </c>
      <c r="I214" s="10">
        <v>47</v>
      </c>
      <c r="J214" s="10">
        <v>11526</v>
      </c>
      <c r="K214" s="10">
        <v>5300</v>
      </c>
      <c r="L214" s="9"/>
      <c r="M214" s="10">
        <v>36</v>
      </c>
      <c r="N214" s="10">
        <v>27</v>
      </c>
      <c r="O214" s="10">
        <v>2040</v>
      </c>
      <c r="P214" s="10">
        <v>2859</v>
      </c>
      <c r="Q214" s="9"/>
      <c r="R214" s="10">
        <v>25</v>
      </c>
      <c r="S214" s="10">
        <v>24</v>
      </c>
      <c r="T214" s="10">
        <v>555</v>
      </c>
      <c r="U214" s="10">
        <v>690</v>
      </c>
      <c r="V214" s="9"/>
      <c r="W214" s="10">
        <v>360</v>
      </c>
      <c r="X214" s="10">
        <v>98</v>
      </c>
      <c r="Y214" s="10">
        <v>14121</v>
      </c>
      <c r="Z214" s="10">
        <v>8849</v>
      </c>
    </row>
    <row r="215" spans="1:26" x14ac:dyDescent="0.3">
      <c r="A215" s="11" t="s">
        <v>5</v>
      </c>
      <c r="B215" s="8"/>
      <c r="C215" s="15">
        <v>4771</v>
      </c>
      <c r="D215" s="15">
        <v>105</v>
      </c>
      <c r="E215" s="15">
        <v>110</v>
      </c>
      <c r="F215" s="15">
        <v>6459</v>
      </c>
      <c r="G215" s="9"/>
      <c r="H215" s="10">
        <v>68</v>
      </c>
      <c r="I215" s="10">
        <v>12</v>
      </c>
      <c r="J215" s="10">
        <v>3206</v>
      </c>
      <c r="K215" s="10">
        <v>1391</v>
      </c>
      <c r="L215" s="9"/>
      <c r="M215" s="10">
        <v>9</v>
      </c>
      <c r="N215" s="10">
        <v>8</v>
      </c>
      <c r="O215" s="10">
        <v>670</v>
      </c>
      <c r="P215" s="10">
        <v>769</v>
      </c>
      <c r="Q215" s="9"/>
      <c r="R215" s="10">
        <v>10</v>
      </c>
      <c r="S215" s="10">
        <v>3</v>
      </c>
      <c r="T215" s="10">
        <v>235</v>
      </c>
      <c r="U215" s="10">
        <v>188</v>
      </c>
      <c r="V215" s="9"/>
      <c r="W215" s="10">
        <v>87</v>
      </c>
      <c r="X215" s="10">
        <v>23</v>
      </c>
      <c r="Y215" s="10">
        <v>4111</v>
      </c>
      <c r="Z215" s="10">
        <v>2348</v>
      </c>
    </row>
    <row r="216" spans="1:26" x14ac:dyDescent="0.3">
      <c r="A216" s="11" t="s">
        <v>6</v>
      </c>
      <c r="B216" s="8"/>
      <c r="C216" s="15">
        <v>9428</v>
      </c>
      <c r="D216" s="15">
        <v>82</v>
      </c>
      <c r="E216" s="15">
        <v>87</v>
      </c>
      <c r="F216" s="15">
        <v>12058</v>
      </c>
      <c r="G216" s="9"/>
      <c r="H216" s="10">
        <v>50</v>
      </c>
      <c r="I216" s="10">
        <v>4</v>
      </c>
      <c r="J216" s="10">
        <v>5888</v>
      </c>
      <c r="K216" s="10">
        <v>2392</v>
      </c>
      <c r="L216" s="9"/>
      <c r="M216" s="10">
        <v>8</v>
      </c>
      <c r="N216" s="10">
        <v>3</v>
      </c>
      <c r="O216" s="10">
        <v>834</v>
      </c>
      <c r="P216" s="10">
        <v>1569</v>
      </c>
      <c r="Q216" s="9"/>
      <c r="R216" s="10">
        <v>16</v>
      </c>
      <c r="S216" s="10">
        <v>6</v>
      </c>
      <c r="T216" s="10">
        <v>590</v>
      </c>
      <c r="U216" s="10">
        <v>785</v>
      </c>
      <c r="V216" s="9"/>
      <c r="W216" s="10">
        <v>74</v>
      </c>
      <c r="X216" s="10">
        <v>13</v>
      </c>
      <c r="Y216" s="10">
        <v>7312</v>
      </c>
      <c r="Z216" s="10">
        <v>4746</v>
      </c>
    </row>
    <row r="217" spans="1:26" x14ac:dyDescent="0.3">
      <c r="A217" s="11" t="s">
        <v>7</v>
      </c>
      <c r="B217" s="8"/>
      <c r="C217" s="15">
        <v>21744</v>
      </c>
      <c r="D217" s="15">
        <v>490</v>
      </c>
      <c r="E217" s="15">
        <v>529</v>
      </c>
      <c r="F217" s="15">
        <v>29746</v>
      </c>
      <c r="G217" s="9"/>
      <c r="H217" s="10">
        <v>330</v>
      </c>
      <c r="I217" s="10">
        <v>51</v>
      </c>
      <c r="J217" s="10">
        <v>14720</v>
      </c>
      <c r="K217" s="10">
        <v>7022</v>
      </c>
      <c r="L217" s="9"/>
      <c r="M217" s="10">
        <v>44</v>
      </c>
      <c r="N217" s="10">
        <v>34</v>
      </c>
      <c r="O217" s="10">
        <v>2636</v>
      </c>
      <c r="P217" s="10">
        <v>3743</v>
      </c>
      <c r="Q217" s="9"/>
      <c r="R217" s="10">
        <v>37</v>
      </c>
      <c r="S217" s="10">
        <v>33</v>
      </c>
      <c r="T217" s="10">
        <v>749</v>
      </c>
      <c r="U217" s="10">
        <v>876</v>
      </c>
      <c r="V217" s="9"/>
      <c r="W217" s="10">
        <v>411</v>
      </c>
      <c r="X217" s="10">
        <v>118</v>
      </c>
      <c r="Y217" s="10">
        <v>18105</v>
      </c>
      <c r="Z217" s="10">
        <v>11641</v>
      </c>
    </row>
    <row r="218" spans="1:26" s="35" customFormat="1" x14ac:dyDescent="0.3">
      <c r="A218" s="17" t="s">
        <v>8</v>
      </c>
      <c r="B218" s="18"/>
      <c r="C218" s="49">
        <v>111020</v>
      </c>
      <c r="D218" s="49">
        <v>2117</v>
      </c>
      <c r="E218" s="49">
        <v>2279</v>
      </c>
      <c r="F218" s="49">
        <v>151845</v>
      </c>
      <c r="G218" s="20"/>
      <c r="H218" s="50">
        <v>1431</v>
      </c>
      <c r="I218" s="50">
        <v>198</v>
      </c>
      <c r="J218" s="50">
        <v>75410</v>
      </c>
      <c r="K218" s="50">
        <v>32038</v>
      </c>
      <c r="L218" s="20"/>
      <c r="M218" s="50">
        <v>188</v>
      </c>
      <c r="N218" s="50">
        <v>156</v>
      </c>
      <c r="O218" s="50">
        <v>14021</v>
      </c>
      <c r="P218" s="50">
        <v>19566</v>
      </c>
      <c r="Q218" s="20"/>
      <c r="R218" s="50">
        <v>179</v>
      </c>
      <c r="S218" s="50">
        <v>127</v>
      </c>
      <c r="T218" s="50">
        <v>4886</v>
      </c>
      <c r="U218" s="50">
        <v>5924</v>
      </c>
      <c r="V218" s="20"/>
      <c r="W218" s="50">
        <v>1798</v>
      </c>
      <c r="X218" s="50">
        <v>481</v>
      </c>
      <c r="Y218" s="50">
        <v>94317</v>
      </c>
      <c r="Z218" s="50">
        <v>57528</v>
      </c>
    </row>
    <row r="219" spans="1:26" x14ac:dyDescent="0.3">
      <c r="A219" s="11" t="s">
        <v>9</v>
      </c>
      <c r="B219" s="8"/>
      <c r="C219" s="15">
        <v>18803</v>
      </c>
      <c r="D219" s="15">
        <v>282</v>
      </c>
      <c r="E219" s="15">
        <v>296</v>
      </c>
      <c r="F219" s="15">
        <v>24902</v>
      </c>
      <c r="G219" s="9"/>
      <c r="H219" s="10">
        <v>187</v>
      </c>
      <c r="I219" s="10">
        <v>26</v>
      </c>
      <c r="J219" s="10">
        <v>12486</v>
      </c>
      <c r="K219" s="10">
        <v>5829</v>
      </c>
      <c r="L219" s="9"/>
      <c r="M219" s="10">
        <v>17</v>
      </c>
      <c r="N219" s="10">
        <v>11</v>
      </c>
      <c r="O219" s="10">
        <v>1847</v>
      </c>
      <c r="P219" s="10">
        <v>2803</v>
      </c>
      <c r="Q219" s="9"/>
      <c r="R219" s="10">
        <v>32</v>
      </c>
      <c r="S219" s="10">
        <v>23</v>
      </c>
      <c r="T219" s="10">
        <v>856</v>
      </c>
      <c r="U219" s="10">
        <v>1081</v>
      </c>
      <c r="V219" s="9"/>
      <c r="W219" s="10">
        <v>236</v>
      </c>
      <c r="X219" s="10">
        <v>60</v>
      </c>
      <c r="Y219" s="10">
        <v>15189</v>
      </c>
      <c r="Z219" s="10">
        <v>9713</v>
      </c>
    </row>
    <row r="220" spans="1:26" x14ac:dyDescent="0.3">
      <c r="A220" s="11" t="s">
        <v>10</v>
      </c>
      <c r="B220" s="8"/>
      <c r="C220" s="15">
        <v>3312</v>
      </c>
      <c r="D220" s="15">
        <v>79</v>
      </c>
      <c r="E220" s="15">
        <v>82</v>
      </c>
      <c r="F220" s="15">
        <v>4694</v>
      </c>
      <c r="G220" s="9"/>
      <c r="H220" s="10">
        <v>61</v>
      </c>
      <c r="I220" s="10">
        <v>4</v>
      </c>
      <c r="J220" s="10">
        <v>2269</v>
      </c>
      <c r="K220" s="10">
        <v>1034</v>
      </c>
      <c r="L220" s="9"/>
      <c r="M220" s="10">
        <v>0</v>
      </c>
      <c r="N220" s="10">
        <v>9</v>
      </c>
      <c r="O220" s="10">
        <v>454</v>
      </c>
      <c r="P220" s="10">
        <v>622</v>
      </c>
      <c r="Q220" s="9"/>
      <c r="R220" s="10">
        <v>5</v>
      </c>
      <c r="S220" s="10">
        <v>3</v>
      </c>
      <c r="T220" s="10">
        <v>141</v>
      </c>
      <c r="U220" s="10">
        <v>174</v>
      </c>
      <c r="V220" s="9"/>
      <c r="W220" s="10">
        <v>66</v>
      </c>
      <c r="X220" s="10">
        <v>16</v>
      </c>
      <c r="Y220" s="10">
        <v>2864</v>
      </c>
      <c r="Z220" s="10">
        <v>1830</v>
      </c>
    </row>
    <row r="221" spans="1:26" x14ac:dyDescent="0.3">
      <c r="A221" s="11" t="s">
        <v>11</v>
      </c>
      <c r="B221" s="8"/>
      <c r="C221" s="15">
        <v>6919</v>
      </c>
      <c r="D221" s="15">
        <v>125</v>
      </c>
      <c r="E221" s="15">
        <v>132</v>
      </c>
      <c r="F221" s="15">
        <v>9996</v>
      </c>
      <c r="G221" s="9"/>
      <c r="H221" s="10">
        <v>81</v>
      </c>
      <c r="I221" s="10">
        <v>14</v>
      </c>
      <c r="J221" s="10">
        <v>4837</v>
      </c>
      <c r="K221" s="10">
        <v>2226</v>
      </c>
      <c r="L221" s="9"/>
      <c r="M221" s="10">
        <v>7</v>
      </c>
      <c r="N221" s="10">
        <v>9</v>
      </c>
      <c r="O221" s="10">
        <v>987</v>
      </c>
      <c r="P221" s="10">
        <v>1362</v>
      </c>
      <c r="Q221" s="9"/>
      <c r="R221" s="10">
        <v>14</v>
      </c>
      <c r="S221" s="10">
        <v>7</v>
      </c>
      <c r="T221" s="10">
        <v>284</v>
      </c>
      <c r="U221" s="10">
        <v>300</v>
      </c>
      <c r="V221" s="9"/>
      <c r="W221" s="10">
        <v>102</v>
      </c>
      <c r="X221" s="10">
        <v>30</v>
      </c>
      <c r="Y221" s="10">
        <v>6108</v>
      </c>
      <c r="Z221" s="10">
        <v>3888</v>
      </c>
    </row>
    <row r="222" spans="1:26" x14ac:dyDescent="0.3">
      <c r="A222" s="11" t="s">
        <v>12</v>
      </c>
      <c r="B222" s="8"/>
      <c r="C222" s="15">
        <v>27735</v>
      </c>
      <c r="D222" s="15">
        <v>465</v>
      </c>
      <c r="E222" s="15">
        <v>493</v>
      </c>
      <c r="F222" s="15">
        <v>38827</v>
      </c>
      <c r="G222" s="9"/>
      <c r="H222" s="10">
        <v>296</v>
      </c>
      <c r="I222" s="10">
        <v>35</v>
      </c>
      <c r="J222" s="10">
        <v>19579</v>
      </c>
      <c r="K222" s="10">
        <v>7103</v>
      </c>
      <c r="L222" s="9"/>
      <c r="M222" s="10">
        <v>42</v>
      </c>
      <c r="N222" s="10">
        <v>32</v>
      </c>
      <c r="O222" s="10">
        <v>3679</v>
      </c>
      <c r="P222" s="10">
        <v>5627</v>
      </c>
      <c r="Q222" s="9"/>
      <c r="R222" s="10">
        <v>60</v>
      </c>
      <c r="S222" s="10">
        <v>28</v>
      </c>
      <c r="T222" s="10">
        <v>1340</v>
      </c>
      <c r="U222" s="10">
        <v>1499</v>
      </c>
      <c r="V222" s="9"/>
      <c r="W222" s="10">
        <v>398</v>
      </c>
      <c r="X222" s="10">
        <v>95</v>
      </c>
      <c r="Y222" s="10">
        <v>24598</v>
      </c>
      <c r="Z222" s="10">
        <v>14229</v>
      </c>
    </row>
    <row r="223" spans="1:26" s="35" customFormat="1" x14ac:dyDescent="0.3">
      <c r="A223" s="47" t="s">
        <v>13</v>
      </c>
      <c r="B223" s="22"/>
      <c r="C223" s="19">
        <v>56769</v>
      </c>
      <c r="D223" s="104">
        <v>951</v>
      </c>
      <c r="E223" s="104">
        <v>1003</v>
      </c>
      <c r="F223" s="104">
        <v>78419</v>
      </c>
      <c r="G223" s="20"/>
      <c r="H223" s="69">
        <v>625</v>
      </c>
      <c r="I223" s="21">
        <v>79</v>
      </c>
      <c r="J223" s="21">
        <v>39171</v>
      </c>
      <c r="K223" s="21">
        <v>16192</v>
      </c>
      <c r="L223" s="20"/>
      <c r="M223" s="69">
        <v>66</v>
      </c>
      <c r="N223" s="69">
        <v>61</v>
      </c>
      <c r="O223" s="69">
        <v>6967</v>
      </c>
      <c r="P223" s="69">
        <v>10414</v>
      </c>
      <c r="Q223" s="20"/>
      <c r="R223" s="21">
        <v>111</v>
      </c>
      <c r="S223" s="69">
        <v>61</v>
      </c>
      <c r="T223" s="21">
        <v>2621</v>
      </c>
      <c r="U223" s="21">
        <v>3054</v>
      </c>
      <c r="V223" s="20"/>
      <c r="W223" s="69">
        <v>802</v>
      </c>
      <c r="X223" s="69">
        <v>201</v>
      </c>
      <c r="Y223" s="69">
        <v>48759</v>
      </c>
      <c r="Z223" s="69">
        <v>29660</v>
      </c>
    </row>
    <row r="224" spans="1:26" x14ac:dyDescent="0.3">
      <c r="A224" s="11" t="s">
        <v>14</v>
      </c>
      <c r="B224" s="8"/>
      <c r="C224" s="15">
        <v>3981</v>
      </c>
      <c r="D224" s="15">
        <v>89</v>
      </c>
      <c r="E224" s="15">
        <v>96</v>
      </c>
      <c r="F224" s="15">
        <v>6043</v>
      </c>
      <c r="G224" s="9"/>
      <c r="H224" s="10">
        <v>61</v>
      </c>
      <c r="I224" s="10">
        <v>2</v>
      </c>
      <c r="J224" s="10">
        <v>2991</v>
      </c>
      <c r="K224" s="10">
        <v>1153</v>
      </c>
      <c r="L224" s="9"/>
      <c r="M224" s="10">
        <v>11</v>
      </c>
      <c r="N224" s="10">
        <v>8</v>
      </c>
      <c r="O224" s="10">
        <v>630</v>
      </c>
      <c r="P224" s="10">
        <v>968</v>
      </c>
      <c r="Q224" s="9"/>
      <c r="R224" s="10">
        <v>6</v>
      </c>
      <c r="S224" s="10">
        <v>8</v>
      </c>
      <c r="T224" s="10">
        <v>149</v>
      </c>
      <c r="U224" s="10">
        <v>152</v>
      </c>
      <c r="V224" s="9"/>
      <c r="W224" s="10">
        <v>78</v>
      </c>
      <c r="X224" s="10">
        <v>18</v>
      </c>
      <c r="Y224" s="10">
        <v>3770</v>
      </c>
      <c r="Z224" s="10">
        <v>2273</v>
      </c>
    </row>
    <row r="225" spans="1:26" x14ac:dyDescent="0.3">
      <c r="A225" s="11" t="s">
        <v>15</v>
      </c>
      <c r="B225" s="8"/>
      <c r="C225" s="15">
        <v>577</v>
      </c>
      <c r="D225" s="15">
        <v>26</v>
      </c>
      <c r="E225" s="15">
        <v>27</v>
      </c>
      <c r="F225" s="15">
        <v>925</v>
      </c>
      <c r="G225" s="9"/>
      <c r="H225" s="10">
        <v>16</v>
      </c>
      <c r="I225" s="10">
        <v>2</v>
      </c>
      <c r="J225" s="10">
        <v>436</v>
      </c>
      <c r="K225" s="10">
        <v>175</v>
      </c>
      <c r="L225" s="9"/>
      <c r="M225" s="10">
        <v>4</v>
      </c>
      <c r="N225" s="10">
        <v>0</v>
      </c>
      <c r="O225" s="10">
        <v>117</v>
      </c>
      <c r="P225" s="10">
        <v>163</v>
      </c>
      <c r="Q225" s="9"/>
      <c r="R225" s="10">
        <v>1</v>
      </c>
      <c r="S225" s="10">
        <v>4</v>
      </c>
      <c r="T225" s="10">
        <v>14</v>
      </c>
      <c r="U225" s="10">
        <v>20</v>
      </c>
      <c r="V225" s="9"/>
      <c r="W225" s="10">
        <v>21</v>
      </c>
      <c r="X225" s="10">
        <v>6</v>
      </c>
      <c r="Y225" s="10">
        <v>567</v>
      </c>
      <c r="Z225" s="10">
        <v>358</v>
      </c>
    </row>
    <row r="226" spans="1:26" x14ac:dyDescent="0.3">
      <c r="A226" s="11" t="s">
        <v>16</v>
      </c>
      <c r="B226" s="8"/>
      <c r="C226" s="15">
        <v>11529</v>
      </c>
      <c r="D226" s="15">
        <v>298</v>
      </c>
      <c r="E226" s="15">
        <v>329</v>
      </c>
      <c r="F226" s="15">
        <v>17380</v>
      </c>
      <c r="G226" s="9"/>
      <c r="H226" s="10">
        <v>204</v>
      </c>
      <c r="I226" s="10">
        <v>13</v>
      </c>
      <c r="J226" s="10">
        <v>8608</v>
      </c>
      <c r="K226" s="10">
        <v>2433</v>
      </c>
      <c r="L226" s="9"/>
      <c r="M226" s="10">
        <v>31</v>
      </c>
      <c r="N226" s="10">
        <v>25</v>
      </c>
      <c r="O226" s="10">
        <v>2188</v>
      </c>
      <c r="P226" s="10">
        <v>3069</v>
      </c>
      <c r="Q226" s="9"/>
      <c r="R226" s="10">
        <v>34</v>
      </c>
      <c r="S226" s="10">
        <v>22</v>
      </c>
      <c r="T226" s="10">
        <v>549</v>
      </c>
      <c r="U226" s="10">
        <v>533</v>
      </c>
      <c r="V226" s="9"/>
      <c r="W226" s="10">
        <v>269</v>
      </c>
      <c r="X226" s="10">
        <v>60</v>
      </c>
      <c r="Y226" s="10">
        <v>11345</v>
      </c>
      <c r="Z226" s="10">
        <v>6035</v>
      </c>
    </row>
    <row r="227" spans="1:26" x14ac:dyDescent="0.3">
      <c r="A227" s="11" t="s">
        <v>17</v>
      </c>
      <c r="B227" s="8"/>
      <c r="C227" s="15">
        <v>12024</v>
      </c>
      <c r="D227" s="15">
        <v>305</v>
      </c>
      <c r="E227" s="15">
        <v>353</v>
      </c>
      <c r="F227" s="15">
        <v>20259</v>
      </c>
      <c r="G227" s="9"/>
      <c r="H227" s="10">
        <v>219</v>
      </c>
      <c r="I227" s="10">
        <v>15</v>
      </c>
      <c r="J227" s="10">
        <v>9239</v>
      </c>
      <c r="K227" s="10">
        <v>3240</v>
      </c>
      <c r="L227" s="9"/>
      <c r="M227" s="10">
        <v>44</v>
      </c>
      <c r="N227" s="10">
        <v>47</v>
      </c>
      <c r="O227" s="10">
        <v>2912</v>
      </c>
      <c r="P227" s="10">
        <v>3980</v>
      </c>
      <c r="Q227" s="9"/>
      <c r="R227" s="10">
        <v>19</v>
      </c>
      <c r="S227" s="10">
        <v>9</v>
      </c>
      <c r="T227" s="10">
        <v>409</v>
      </c>
      <c r="U227" s="10">
        <v>479</v>
      </c>
      <c r="V227" s="9"/>
      <c r="W227" s="10">
        <v>282</v>
      </c>
      <c r="X227" s="10">
        <v>71</v>
      </c>
      <c r="Y227" s="10">
        <v>12560</v>
      </c>
      <c r="Z227" s="10">
        <v>7699</v>
      </c>
    </row>
    <row r="228" spans="1:26" x14ac:dyDescent="0.3">
      <c r="A228" s="11" t="s">
        <v>18</v>
      </c>
      <c r="B228" s="8"/>
      <c r="C228" s="15">
        <v>954</v>
      </c>
      <c r="D228" s="15">
        <v>30</v>
      </c>
      <c r="E228" s="15">
        <v>35</v>
      </c>
      <c r="F228" s="15">
        <v>1622</v>
      </c>
      <c r="G228" s="9"/>
      <c r="H228" s="10">
        <v>21</v>
      </c>
      <c r="I228" s="10">
        <v>1</v>
      </c>
      <c r="J228" s="10">
        <v>771</v>
      </c>
      <c r="K228" s="10">
        <v>250</v>
      </c>
      <c r="L228" s="9"/>
      <c r="M228" s="10">
        <v>4</v>
      </c>
      <c r="N228" s="10">
        <v>6</v>
      </c>
      <c r="O228" s="10">
        <v>233</v>
      </c>
      <c r="P228" s="10">
        <v>284</v>
      </c>
      <c r="Q228" s="9"/>
      <c r="R228" s="10">
        <v>1</v>
      </c>
      <c r="S228" s="10">
        <v>2</v>
      </c>
      <c r="T228" s="10">
        <v>38</v>
      </c>
      <c r="U228" s="10">
        <v>46</v>
      </c>
      <c r="V228" s="9"/>
      <c r="W228" s="10">
        <v>26</v>
      </c>
      <c r="X228" s="10">
        <v>9</v>
      </c>
      <c r="Y228" s="10">
        <v>1042</v>
      </c>
      <c r="Z228" s="10">
        <v>580</v>
      </c>
    </row>
    <row r="229" spans="1:26" x14ac:dyDescent="0.3">
      <c r="A229" s="11" t="s">
        <v>19</v>
      </c>
      <c r="B229" s="8"/>
      <c r="C229" s="15">
        <v>3354</v>
      </c>
      <c r="D229" s="15">
        <v>106</v>
      </c>
      <c r="E229" s="15">
        <v>120</v>
      </c>
      <c r="F229" s="15">
        <v>5650</v>
      </c>
      <c r="G229" s="9"/>
      <c r="H229" s="10">
        <v>71</v>
      </c>
      <c r="I229" s="10">
        <v>11</v>
      </c>
      <c r="J229" s="10">
        <v>2625</v>
      </c>
      <c r="K229" s="10">
        <v>892</v>
      </c>
      <c r="L229" s="9"/>
      <c r="M229" s="10">
        <v>9</v>
      </c>
      <c r="N229" s="10">
        <v>19</v>
      </c>
      <c r="O229" s="10">
        <v>853</v>
      </c>
      <c r="P229" s="10">
        <v>1045</v>
      </c>
      <c r="Q229" s="9"/>
      <c r="R229" s="10">
        <v>7</v>
      </c>
      <c r="S229" s="10">
        <v>3</v>
      </c>
      <c r="T229" s="10">
        <v>121</v>
      </c>
      <c r="U229" s="10">
        <v>114</v>
      </c>
      <c r="V229" s="9"/>
      <c r="W229" s="10">
        <v>87</v>
      </c>
      <c r="X229" s="10">
        <v>33</v>
      </c>
      <c r="Y229" s="10">
        <v>3599</v>
      </c>
      <c r="Z229" s="10">
        <v>2051</v>
      </c>
    </row>
    <row r="230" spans="1:26" x14ac:dyDescent="0.3">
      <c r="A230" s="11" t="s">
        <v>20</v>
      </c>
      <c r="B230" s="8"/>
      <c r="C230" s="15">
        <v>14347</v>
      </c>
      <c r="D230" s="15">
        <v>329</v>
      </c>
      <c r="E230" s="15">
        <v>364</v>
      </c>
      <c r="F230" s="15">
        <v>21868</v>
      </c>
      <c r="G230" s="9"/>
      <c r="H230" s="10">
        <v>235</v>
      </c>
      <c r="I230" s="10">
        <v>11</v>
      </c>
      <c r="J230" s="10">
        <v>10628</v>
      </c>
      <c r="K230" s="10">
        <v>3726</v>
      </c>
      <c r="L230" s="9"/>
      <c r="M230" s="10">
        <v>41</v>
      </c>
      <c r="N230" s="10">
        <v>41</v>
      </c>
      <c r="O230" s="10">
        <v>2783</v>
      </c>
      <c r="P230" s="10">
        <v>3636</v>
      </c>
      <c r="Q230" s="9"/>
      <c r="R230" s="10">
        <v>26</v>
      </c>
      <c r="S230" s="10">
        <v>10</v>
      </c>
      <c r="T230" s="10">
        <v>547</v>
      </c>
      <c r="U230" s="10">
        <v>548</v>
      </c>
      <c r="V230" s="9"/>
      <c r="W230" s="10">
        <v>302</v>
      </c>
      <c r="X230" s="10">
        <v>62</v>
      </c>
      <c r="Y230" s="10">
        <v>13958</v>
      </c>
      <c r="Z230" s="10">
        <v>7910</v>
      </c>
    </row>
    <row r="231" spans="1:26" x14ac:dyDescent="0.3">
      <c r="A231" s="11" t="s">
        <v>21</v>
      </c>
      <c r="B231" s="8"/>
      <c r="C231" s="15">
        <v>4408</v>
      </c>
      <c r="D231" s="15">
        <v>113</v>
      </c>
      <c r="E231" s="15">
        <v>125</v>
      </c>
      <c r="F231" s="15">
        <v>6728</v>
      </c>
      <c r="G231" s="9"/>
      <c r="H231" s="10">
        <v>77</v>
      </c>
      <c r="I231" s="10">
        <v>5</v>
      </c>
      <c r="J231" s="10">
        <v>2966</v>
      </c>
      <c r="K231" s="10">
        <v>1323</v>
      </c>
      <c r="L231" s="9"/>
      <c r="M231" s="10">
        <v>15</v>
      </c>
      <c r="N231" s="10">
        <v>10</v>
      </c>
      <c r="O231" s="10">
        <v>832</v>
      </c>
      <c r="P231" s="10">
        <v>1171</v>
      </c>
      <c r="Q231" s="9"/>
      <c r="R231" s="10">
        <v>9</v>
      </c>
      <c r="S231" s="10">
        <v>9</v>
      </c>
      <c r="T231" s="10">
        <v>164</v>
      </c>
      <c r="U231" s="10">
        <v>272</v>
      </c>
      <c r="V231" s="9"/>
      <c r="W231" s="10">
        <v>101</v>
      </c>
      <c r="X231" s="10">
        <v>24</v>
      </c>
      <c r="Y231" s="10">
        <v>3962</v>
      </c>
      <c r="Z231" s="10">
        <v>2766</v>
      </c>
    </row>
    <row r="232" spans="1:26" s="35" customFormat="1" ht="22.8" x14ac:dyDescent="0.3">
      <c r="A232" s="16" t="s">
        <v>22</v>
      </c>
      <c r="B232" s="18"/>
      <c r="C232" s="212">
        <v>51174</v>
      </c>
      <c r="D232" s="23">
        <v>1296</v>
      </c>
      <c r="E232" s="23">
        <v>1449</v>
      </c>
      <c r="F232" s="23">
        <v>80475</v>
      </c>
      <c r="G232" s="20"/>
      <c r="H232" s="80">
        <v>904</v>
      </c>
      <c r="I232" s="84">
        <v>60</v>
      </c>
      <c r="J232" s="84">
        <v>38264</v>
      </c>
      <c r="K232" s="84">
        <v>13192</v>
      </c>
      <c r="L232" s="20"/>
      <c r="M232" s="80">
        <v>159</v>
      </c>
      <c r="N232" s="85">
        <v>156</v>
      </c>
      <c r="O232" s="80">
        <v>10548</v>
      </c>
      <c r="P232" s="80">
        <v>14316</v>
      </c>
      <c r="Q232" s="20"/>
      <c r="R232" s="84">
        <v>103</v>
      </c>
      <c r="S232" s="80">
        <v>67</v>
      </c>
      <c r="T232" s="84">
        <v>1991</v>
      </c>
      <c r="U232" s="84">
        <v>2164</v>
      </c>
      <c r="V232" s="20"/>
      <c r="W232" s="80">
        <v>1166</v>
      </c>
      <c r="X232" s="80">
        <v>283</v>
      </c>
      <c r="Y232" s="80">
        <v>50803</v>
      </c>
      <c r="Z232" s="80">
        <v>29672</v>
      </c>
    </row>
    <row r="233" spans="1:26" s="35" customFormat="1" ht="13.95" customHeight="1" x14ac:dyDescent="0.3">
      <c r="A233" s="17" t="s">
        <v>58</v>
      </c>
      <c r="B233" s="75"/>
      <c r="C233" s="52">
        <v>218963</v>
      </c>
      <c r="D233" s="52">
        <v>4364</v>
      </c>
      <c r="E233" s="52">
        <v>4731</v>
      </c>
      <c r="F233" s="52">
        <v>310739</v>
      </c>
      <c r="G233" s="61"/>
      <c r="H233" s="54">
        <v>2960</v>
      </c>
      <c r="I233" s="54">
        <v>337</v>
      </c>
      <c r="J233" s="54">
        <v>152845</v>
      </c>
      <c r="K233" s="54">
        <v>61422</v>
      </c>
      <c r="L233" s="61"/>
      <c r="M233" s="54">
        <v>413</v>
      </c>
      <c r="N233" s="54">
        <v>373</v>
      </c>
      <c r="O233" s="54">
        <v>31536</v>
      </c>
      <c r="P233" s="54">
        <v>44296</v>
      </c>
      <c r="Q233" s="61"/>
      <c r="R233" s="54">
        <v>393</v>
      </c>
      <c r="S233" s="54">
        <v>255</v>
      </c>
      <c r="T233" s="54">
        <v>9498</v>
      </c>
      <c r="U233" s="54">
        <v>11142</v>
      </c>
      <c r="V233" s="61"/>
      <c r="W233" s="54">
        <v>3766</v>
      </c>
      <c r="X233" s="54">
        <v>965</v>
      </c>
      <c r="Y233" s="54">
        <v>193879</v>
      </c>
      <c r="Z233" s="54">
        <v>116860</v>
      </c>
    </row>
    <row r="234" spans="1:26" x14ac:dyDescent="0.3">
      <c r="A234" s="35"/>
    </row>
    <row r="235" spans="1:26" x14ac:dyDescent="0.3">
      <c r="A235" s="323" t="s">
        <v>59</v>
      </c>
      <c r="B235" s="323"/>
      <c r="C235" s="323"/>
      <c r="D235" s="323"/>
      <c r="E235" s="323"/>
      <c r="F235" s="323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</row>
    <row r="236" spans="1:26" x14ac:dyDescent="0.2">
      <c r="A236" s="324" t="s">
        <v>27</v>
      </c>
      <c r="B236" s="1"/>
      <c r="C236" s="324" t="s">
        <v>23</v>
      </c>
      <c r="D236" s="324"/>
      <c r="E236" s="324"/>
      <c r="F236" s="324"/>
      <c r="G236" s="63"/>
      <c r="H236" s="327" t="s">
        <v>30</v>
      </c>
      <c r="I236" s="327"/>
      <c r="J236" s="327"/>
      <c r="K236" s="327"/>
      <c r="L236" s="3"/>
      <c r="M236" s="327" t="s">
        <v>35</v>
      </c>
      <c r="N236" s="325"/>
      <c r="O236" s="325"/>
      <c r="P236" s="325"/>
      <c r="Q236" s="4"/>
      <c r="R236" s="327" t="s">
        <v>36</v>
      </c>
      <c r="S236" s="325"/>
      <c r="T236" s="325"/>
      <c r="U236" s="325"/>
      <c r="V236" s="4"/>
      <c r="W236" s="327" t="s">
        <v>37</v>
      </c>
      <c r="X236" s="325"/>
      <c r="Y236" s="325"/>
      <c r="Z236" s="325"/>
    </row>
    <row r="237" spans="1:26" x14ac:dyDescent="0.2">
      <c r="A237" s="324"/>
      <c r="B237" s="1"/>
      <c r="C237" s="327"/>
      <c r="D237" s="327"/>
      <c r="E237" s="327"/>
      <c r="F237" s="327"/>
      <c r="G237" s="3"/>
      <c r="H237" s="329" t="s">
        <v>31</v>
      </c>
      <c r="I237" s="329"/>
      <c r="J237" s="329" t="s">
        <v>32</v>
      </c>
      <c r="K237" s="329"/>
      <c r="L237" s="64"/>
      <c r="M237" s="329" t="s">
        <v>31</v>
      </c>
      <c r="N237" s="329"/>
      <c r="O237" s="329" t="s">
        <v>32</v>
      </c>
      <c r="P237" s="329"/>
      <c r="Q237" s="5"/>
      <c r="R237" s="329" t="s">
        <v>31</v>
      </c>
      <c r="S237" s="329"/>
      <c r="T237" s="329" t="s">
        <v>32</v>
      </c>
      <c r="U237" s="329"/>
      <c r="V237" s="5"/>
      <c r="W237" s="329" t="s">
        <v>31</v>
      </c>
      <c r="X237" s="329"/>
      <c r="Y237" s="329" t="s">
        <v>32</v>
      </c>
      <c r="Z237" s="329"/>
    </row>
    <row r="238" spans="1:26" ht="16.8" x14ac:dyDescent="0.3">
      <c r="A238" s="325"/>
      <c r="B238" s="2"/>
      <c r="C238" s="6" t="s">
        <v>29</v>
      </c>
      <c r="D238" s="6" t="s">
        <v>25</v>
      </c>
      <c r="E238" s="6" t="s">
        <v>24</v>
      </c>
      <c r="F238" s="6" t="s">
        <v>26</v>
      </c>
      <c r="G238" s="7"/>
      <c r="H238" s="6" t="s">
        <v>33</v>
      </c>
      <c r="I238" s="6" t="s">
        <v>34</v>
      </c>
      <c r="J238" s="6" t="s">
        <v>33</v>
      </c>
      <c r="K238" s="6" t="s">
        <v>34</v>
      </c>
      <c r="L238" s="7"/>
      <c r="M238" s="6" t="s">
        <v>33</v>
      </c>
      <c r="N238" s="6" t="s">
        <v>34</v>
      </c>
      <c r="O238" s="6" t="s">
        <v>33</v>
      </c>
      <c r="P238" s="6" t="s">
        <v>34</v>
      </c>
      <c r="Q238" s="7"/>
      <c r="R238" s="6" t="s">
        <v>33</v>
      </c>
      <c r="S238" s="6" t="s">
        <v>34</v>
      </c>
      <c r="T238" s="6" t="s">
        <v>33</v>
      </c>
      <c r="U238" s="6" t="s">
        <v>34</v>
      </c>
      <c r="V238" s="7"/>
      <c r="W238" s="6" t="s">
        <v>33</v>
      </c>
      <c r="X238" s="6" t="s">
        <v>34</v>
      </c>
      <c r="Y238" s="6" t="s">
        <v>33</v>
      </c>
      <c r="Z238" s="6" t="s">
        <v>34</v>
      </c>
    </row>
    <row r="239" spans="1:26" x14ac:dyDescent="0.3">
      <c r="A239" s="11" t="s">
        <v>0</v>
      </c>
      <c r="B239" s="8"/>
      <c r="C239" s="15">
        <v>13742</v>
      </c>
      <c r="D239" s="15">
        <v>297</v>
      </c>
      <c r="E239" s="15">
        <v>317</v>
      </c>
      <c r="F239" s="15">
        <v>19985</v>
      </c>
      <c r="G239" s="9"/>
      <c r="H239" s="10">
        <v>189</v>
      </c>
      <c r="I239" s="10">
        <v>25</v>
      </c>
      <c r="J239" s="10">
        <v>8985</v>
      </c>
      <c r="K239" s="10">
        <v>4184</v>
      </c>
      <c r="L239" s="9"/>
      <c r="M239" s="10">
        <v>21</v>
      </c>
      <c r="N239" s="10">
        <v>27</v>
      </c>
      <c r="O239" s="10">
        <v>2070</v>
      </c>
      <c r="P239" s="10">
        <v>3147</v>
      </c>
      <c r="Q239" s="9"/>
      <c r="R239" s="10">
        <v>24</v>
      </c>
      <c r="S239" s="10">
        <v>31</v>
      </c>
      <c r="T239" s="10">
        <v>716</v>
      </c>
      <c r="U239" s="10">
        <v>883</v>
      </c>
      <c r="V239" s="9"/>
      <c r="W239" s="10">
        <v>234</v>
      </c>
      <c r="X239" s="10">
        <v>83</v>
      </c>
      <c r="Y239" s="10">
        <v>11771</v>
      </c>
      <c r="Z239" s="10">
        <v>8214</v>
      </c>
    </row>
    <row r="240" spans="1:26" x14ac:dyDescent="0.3">
      <c r="A240" s="11" t="s">
        <v>1</v>
      </c>
      <c r="B240" s="8"/>
      <c r="C240" s="15">
        <v>359</v>
      </c>
      <c r="D240" s="15">
        <v>8</v>
      </c>
      <c r="E240" s="15">
        <v>8</v>
      </c>
      <c r="F240" s="15">
        <v>502</v>
      </c>
      <c r="G240" s="9"/>
      <c r="H240" s="10">
        <v>5</v>
      </c>
      <c r="I240" s="10">
        <v>0</v>
      </c>
      <c r="J240" s="10">
        <v>248</v>
      </c>
      <c r="K240" s="10">
        <v>107</v>
      </c>
      <c r="L240" s="9"/>
      <c r="M240" s="10">
        <v>1</v>
      </c>
      <c r="N240" s="10">
        <v>0</v>
      </c>
      <c r="O240" s="10">
        <v>46</v>
      </c>
      <c r="P240" s="10">
        <v>64</v>
      </c>
      <c r="Q240" s="9"/>
      <c r="R240" s="10">
        <v>1</v>
      </c>
      <c r="S240" s="10">
        <v>1</v>
      </c>
      <c r="T240" s="10">
        <v>21</v>
      </c>
      <c r="U240" s="10">
        <v>16</v>
      </c>
      <c r="V240" s="9"/>
      <c r="W240" s="10">
        <v>7</v>
      </c>
      <c r="X240" s="10">
        <v>1</v>
      </c>
      <c r="Y240" s="10">
        <v>315</v>
      </c>
      <c r="Z240" s="10">
        <v>187</v>
      </c>
    </row>
    <row r="241" spans="1:26" x14ac:dyDescent="0.3">
      <c r="A241" s="11" t="s">
        <v>2</v>
      </c>
      <c r="B241" s="8"/>
      <c r="C241" s="15">
        <v>40100</v>
      </c>
      <c r="D241" s="15">
        <v>570</v>
      </c>
      <c r="E241" s="15">
        <v>603</v>
      </c>
      <c r="F241" s="15">
        <v>54597</v>
      </c>
      <c r="G241" s="9"/>
      <c r="H241" s="10">
        <v>382</v>
      </c>
      <c r="I241" s="10">
        <v>47</v>
      </c>
      <c r="J241" s="10">
        <v>27932</v>
      </c>
      <c r="K241" s="10">
        <v>10749</v>
      </c>
      <c r="L241" s="9"/>
      <c r="M241" s="10">
        <v>41</v>
      </c>
      <c r="N241" s="10">
        <v>34</v>
      </c>
      <c r="O241" s="10">
        <v>5249</v>
      </c>
      <c r="P241" s="10">
        <v>6739</v>
      </c>
      <c r="Q241" s="9"/>
      <c r="R241" s="10">
        <v>43</v>
      </c>
      <c r="S241" s="10">
        <v>56</v>
      </c>
      <c r="T241" s="10">
        <v>1768</v>
      </c>
      <c r="U241" s="10">
        <v>2160</v>
      </c>
      <c r="V241" s="9"/>
      <c r="W241" s="10">
        <v>466</v>
      </c>
      <c r="X241" s="10">
        <v>137</v>
      </c>
      <c r="Y241" s="10">
        <v>34949</v>
      </c>
      <c r="Z241" s="10">
        <v>19648</v>
      </c>
    </row>
    <row r="242" spans="1:26" x14ac:dyDescent="0.3">
      <c r="A242" s="11" t="s">
        <v>3</v>
      </c>
      <c r="B242" s="8"/>
      <c r="C242" s="15">
        <v>2715</v>
      </c>
      <c r="D242" s="15">
        <v>57</v>
      </c>
      <c r="E242" s="15">
        <v>60</v>
      </c>
      <c r="F242" s="15">
        <v>3694</v>
      </c>
      <c r="G242" s="9"/>
      <c r="H242" s="10">
        <v>35</v>
      </c>
      <c r="I242" s="10">
        <v>2</v>
      </c>
      <c r="J242" s="10">
        <v>1761</v>
      </c>
      <c r="K242" s="10">
        <v>751</v>
      </c>
      <c r="L242" s="9"/>
      <c r="M242" s="10">
        <v>5</v>
      </c>
      <c r="N242" s="10">
        <v>6</v>
      </c>
      <c r="O242" s="10">
        <v>321</v>
      </c>
      <c r="P242" s="10">
        <v>553</v>
      </c>
      <c r="Q242" s="9"/>
      <c r="R242" s="10">
        <v>5</v>
      </c>
      <c r="S242" s="10">
        <v>7</v>
      </c>
      <c r="T242" s="10">
        <v>141</v>
      </c>
      <c r="U242" s="10">
        <v>167</v>
      </c>
      <c r="V242" s="9"/>
      <c r="W242" s="10">
        <v>45</v>
      </c>
      <c r="X242" s="10">
        <v>15</v>
      </c>
      <c r="Y242" s="10">
        <v>2223</v>
      </c>
      <c r="Z242" s="10">
        <v>1471</v>
      </c>
    </row>
    <row r="243" spans="1:26" x14ac:dyDescent="0.3">
      <c r="A243" s="11" t="s">
        <v>4</v>
      </c>
      <c r="B243" s="8"/>
      <c r="C243" s="15">
        <v>15643</v>
      </c>
      <c r="D243" s="15">
        <v>325</v>
      </c>
      <c r="E243" s="15">
        <v>339</v>
      </c>
      <c r="F243" s="15">
        <v>21683</v>
      </c>
      <c r="G243" s="9"/>
      <c r="H243" s="10">
        <v>231</v>
      </c>
      <c r="I243" s="10">
        <v>34</v>
      </c>
      <c r="J243" s="10">
        <v>10823</v>
      </c>
      <c r="K243" s="10">
        <v>4960</v>
      </c>
      <c r="L243" s="9"/>
      <c r="M243" s="10">
        <v>16</v>
      </c>
      <c r="N243" s="10">
        <v>15</v>
      </c>
      <c r="O243" s="10">
        <v>2013</v>
      </c>
      <c r="P243" s="10">
        <v>2762</v>
      </c>
      <c r="Q243" s="9"/>
      <c r="R243" s="10">
        <v>21</v>
      </c>
      <c r="S243" s="10">
        <v>22</v>
      </c>
      <c r="T243" s="10">
        <v>502</v>
      </c>
      <c r="U243" s="10">
        <v>623</v>
      </c>
      <c r="V243" s="9"/>
      <c r="W243" s="10">
        <v>268</v>
      </c>
      <c r="X243" s="10">
        <v>71</v>
      </c>
      <c r="Y243" s="10">
        <v>13338</v>
      </c>
      <c r="Z243" s="10">
        <v>8345</v>
      </c>
    </row>
    <row r="244" spans="1:26" x14ac:dyDescent="0.3">
      <c r="A244" s="11" t="s">
        <v>5</v>
      </c>
      <c r="B244" s="8"/>
      <c r="C244" s="15">
        <v>4494</v>
      </c>
      <c r="D244" s="15">
        <v>112</v>
      </c>
      <c r="E244" s="15">
        <v>117</v>
      </c>
      <c r="F244" s="15">
        <v>6016</v>
      </c>
      <c r="G244" s="9"/>
      <c r="H244" s="10">
        <v>76</v>
      </c>
      <c r="I244" s="10">
        <v>11</v>
      </c>
      <c r="J244" s="10">
        <v>2985</v>
      </c>
      <c r="K244" s="10">
        <v>1342</v>
      </c>
      <c r="L244" s="9"/>
      <c r="M244" s="10">
        <v>6</v>
      </c>
      <c r="N244" s="10">
        <v>6</v>
      </c>
      <c r="O244" s="10">
        <v>544</v>
      </c>
      <c r="P244" s="10">
        <v>774</v>
      </c>
      <c r="Q244" s="9"/>
      <c r="R244" s="10">
        <v>12</v>
      </c>
      <c r="S244" s="10">
        <v>6</v>
      </c>
      <c r="T244" s="10">
        <v>200</v>
      </c>
      <c r="U244" s="10">
        <v>171</v>
      </c>
      <c r="V244" s="9"/>
      <c r="W244" s="10">
        <v>94</v>
      </c>
      <c r="X244" s="10">
        <v>23</v>
      </c>
      <c r="Y244" s="10">
        <v>3729</v>
      </c>
      <c r="Z244" s="10">
        <v>2287</v>
      </c>
    </row>
    <row r="245" spans="1:26" x14ac:dyDescent="0.3">
      <c r="A245" s="11" t="s">
        <v>6</v>
      </c>
      <c r="B245" s="8"/>
      <c r="C245" s="15">
        <v>9654</v>
      </c>
      <c r="D245" s="15">
        <v>74</v>
      </c>
      <c r="E245" s="15">
        <v>76</v>
      </c>
      <c r="F245" s="15">
        <v>12393</v>
      </c>
      <c r="G245" s="9"/>
      <c r="H245" s="10">
        <v>51</v>
      </c>
      <c r="I245" s="10">
        <v>4</v>
      </c>
      <c r="J245" s="10">
        <v>6092</v>
      </c>
      <c r="K245" s="10">
        <v>2417</v>
      </c>
      <c r="L245" s="9"/>
      <c r="M245" s="10">
        <v>2</v>
      </c>
      <c r="N245" s="10">
        <v>6</v>
      </c>
      <c r="O245" s="10">
        <v>824</v>
      </c>
      <c r="P245" s="10">
        <v>1645</v>
      </c>
      <c r="Q245" s="9"/>
      <c r="R245" s="10">
        <v>9</v>
      </c>
      <c r="S245" s="10">
        <v>4</v>
      </c>
      <c r="T245" s="10">
        <v>607</v>
      </c>
      <c r="U245" s="10">
        <v>808</v>
      </c>
      <c r="V245" s="9"/>
      <c r="W245" s="10">
        <v>62</v>
      </c>
      <c r="X245" s="10">
        <v>14</v>
      </c>
      <c r="Y245" s="10">
        <v>7523</v>
      </c>
      <c r="Z245" s="10">
        <v>4870</v>
      </c>
    </row>
    <row r="246" spans="1:26" x14ac:dyDescent="0.3">
      <c r="A246" s="11" t="s">
        <v>7</v>
      </c>
      <c r="B246" s="8"/>
      <c r="C246" s="15">
        <v>20411</v>
      </c>
      <c r="D246" s="15">
        <v>396</v>
      </c>
      <c r="E246" s="15">
        <v>422</v>
      </c>
      <c r="F246" s="15">
        <v>28035</v>
      </c>
      <c r="G246" s="9"/>
      <c r="H246" s="10">
        <v>241</v>
      </c>
      <c r="I246" s="10">
        <v>55</v>
      </c>
      <c r="J246" s="10">
        <v>13763</v>
      </c>
      <c r="K246" s="10">
        <v>6433</v>
      </c>
      <c r="L246" s="9"/>
      <c r="M246" s="10">
        <v>23</v>
      </c>
      <c r="N246" s="10">
        <v>36</v>
      </c>
      <c r="O246" s="10">
        <v>2602</v>
      </c>
      <c r="P246" s="10">
        <v>3598</v>
      </c>
      <c r="Q246" s="9"/>
      <c r="R246" s="10">
        <v>39</v>
      </c>
      <c r="S246" s="10">
        <v>28</v>
      </c>
      <c r="T246" s="10">
        <v>728</v>
      </c>
      <c r="U246" s="10">
        <v>911</v>
      </c>
      <c r="V246" s="9"/>
      <c r="W246" s="10">
        <v>303</v>
      </c>
      <c r="X246" s="10">
        <v>119</v>
      </c>
      <c r="Y246" s="10">
        <v>17093</v>
      </c>
      <c r="Z246" s="10">
        <v>10942</v>
      </c>
    </row>
    <row r="247" spans="1:26" s="35" customFormat="1" x14ac:dyDescent="0.3">
      <c r="A247" s="17" t="s">
        <v>8</v>
      </c>
      <c r="B247" s="18"/>
      <c r="C247" s="49">
        <v>107118</v>
      </c>
      <c r="D247" s="49">
        <v>1839</v>
      </c>
      <c r="E247" s="49">
        <v>1942</v>
      </c>
      <c r="F247" s="49">
        <v>146905</v>
      </c>
      <c r="G247" s="20"/>
      <c r="H247" s="50">
        <v>1210</v>
      </c>
      <c r="I247" s="50">
        <v>178</v>
      </c>
      <c r="J247" s="50">
        <v>72589</v>
      </c>
      <c r="K247" s="50">
        <v>30943</v>
      </c>
      <c r="L247" s="20"/>
      <c r="M247" s="21">
        <v>115</v>
      </c>
      <c r="N247" s="50">
        <v>130</v>
      </c>
      <c r="O247" s="50">
        <v>13669</v>
      </c>
      <c r="P247" s="50">
        <v>19282</v>
      </c>
      <c r="Q247" s="20"/>
      <c r="R247" s="50">
        <v>154</v>
      </c>
      <c r="S247" s="50">
        <v>155</v>
      </c>
      <c r="T247" s="50">
        <v>4683</v>
      </c>
      <c r="U247" s="50">
        <v>5739</v>
      </c>
      <c r="V247" s="20"/>
      <c r="W247" s="50">
        <v>1479</v>
      </c>
      <c r="X247" s="50">
        <v>463</v>
      </c>
      <c r="Y247" s="50">
        <v>90941</v>
      </c>
      <c r="Z247" s="50">
        <v>55964</v>
      </c>
    </row>
    <row r="248" spans="1:26" x14ac:dyDescent="0.3">
      <c r="A248" s="11" t="s">
        <v>9</v>
      </c>
      <c r="B248" s="8"/>
      <c r="C248" s="15">
        <v>18362</v>
      </c>
      <c r="D248" s="15">
        <v>265</v>
      </c>
      <c r="E248" s="15">
        <v>279</v>
      </c>
      <c r="F248" s="15">
        <v>24345</v>
      </c>
      <c r="G248" s="9"/>
      <c r="H248" s="10">
        <v>167</v>
      </c>
      <c r="I248" s="10">
        <v>24</v>
      </c>
      <c r="J248" s="10">
        <v>12300</v>
      </c>
      <c r="K248" s="10">
        <v>5643</v>
      </c>
      <c r="L248" s="9"/>
      <c r="M248" s="10">
        <v>18</v>
      </c>
      <c r="N248" s="10">
        <v>23</v>
      </c>
      <c r="O248" s="10">
        <v>1749</v>
      </c>
      <c r="P248" s="10">
        <v>2704</v>
      </c>
      <c r="Q248" s="9"/>
      <c r="R248" s="10">
        <v>24</v>
      </c>
      <c r="S248" s="10">
        <v>23</v>
      </c>
      <c r="T248" s="10">
        <v>832</v>
      </c>
      <c r="U248" s="10">
        <v>1117</v>
      </c>
      <c r="V248" s="9"/>
      <c r="W248" s="10">
        <v>209</v>
      </c>
      <c r="X248" s="10">
        <v>70</v>
      </c>
      <c r="Y248" s="10">
        <v>14881</v>
      </c>
      <c r="Z248" s="10">
        <v>9464</v>
      </c>
    </row>
    <row r="249" spans="1:26" x14ac:dyDescent="0.3">
      <c r="A249" s="11" t="s">
        <v>10</v>
      </c>
      <c r="B249" s="8"/>
      <c r="C249" s="15">
        <v>3074</v>
      </c>
      <c r="D249" s="15">
        <v>70</v>
      </c>
      <c r="E249" s="15">
        <v>75</v>
      </c>
      <c r="F249" s="15">
        <v>4475</v>
      </c>
      <c r="G249" s="9"/>
      <c r="H249" s="10">
        <v>50</v>
      </c>
      <c r="I249" s="10">
        <v>7</v>
      </c>
      <c r="J249" s="10">
        <v>2081</v>
      </c>
      <c r="K249" s="10">
        <v>1008</v>
      </c>
      <c r="L249" s="9"/>
      <c r="M249" s="10">
        <v>6</v>
      </c>
      <c r="N249" s="10">
        <v>4</v>
      </c>
      <c r="O249" s="10">
        <v>440</v>
      </c>
      <c r="P249" s="10">
        <v>647</v>
      </c>
      <c r="Q249" s="9"/>
      <c r="R249" s="10">
        <v>6</v>
      </c>
      <c r="S249" s="10">
        <v>2</v>
      </c>
      <c r="T249" s="10">
        <v>133</v>
      </c>
      <c r="U249" s="10">
        <v>166</v>
      </c>
      <c r="V249" s="9"/>
      <c r="W249" s="10">
        <v>62</v>
      </c>
      <c r="X249" s="10">
        <v>13</v>
      </c>
      <c r="Y249" s="10">
        <v>2654</v>
      </c>
      <c r="Z249" s="10">
        <v>1821</v>
      </c>
    </row>
    <row r="250" spans="1:26" x14ac:dyDescent="0.3">
      <c r="A250" s="11" t="s">
        <v>11</v>
      </c>
      <c r="B250" s="8"/>
      <c r="C250" s="15">
        <v>6617</v>
      </c>
      <c r="D250" s="15">
        <v>113</v>
      </c>
      <c r="E250" s="15">
        <v>117</v>
      </c>
      <c r="F250" s="15">
        <v>9624</v>
      </c>
      <c r="G250" s="9"/>
      <c r="H250" s="10">
        <v>75</v>
      </c>
      <c r="I250" s="10">
        <v>8</v>
      </c>
      <c r="J250" s="10">
        <v>4569</v>
      </c>
      <c r="K250" s="10">
        <v>2226</v>
      </c>
      <c r="L250" s="9"/>
      <c r="M250" s="10">
        <v>5</v>
      </c>
      <c r="N250" s="10">
        <v>7</v>
      </c>
      <c r="O250" s="10">
        <v>867</v>
      </c>
      <c r="P250" s="10">
        <v>1412</v>
      </c>
      <c r="Q250" s="9"/>
      <c r="R250" s="10">
        <v>15</v>
      </c>
      <c r="S250" s="10">
        <v>7</v>
      </c>
      <c r="T250" s="10">
        <v>245</v>
      </c>
      <c r="U250" s="10">
        <v>305</v>
      </c>
      <c r="V250" s="9"/>
      <c r="W250" s="10">
        <v>95</v>
      </c>
      <c r="X250" s="10">
        <v>22</v>
      </c>
      <c r="Y250" s="10">
        <v>5681</v>
      </c>
      <c r="Z250" s="10">
        <v>3943</v>
      </c>
    </row>
    <row r="251" spans="1:26" x14ac:dyDescent="0.3">
      <c r="A251" s="11" t="s">
        <v>12</v>
      </c>
      <c r="B251" s="8"/>
      <c r="C251" s="15">
        <v>28186</v>
      </c>
      <c r="D251" s="15">
        <v>470</v>
      </c>
      <c r="E251" s="15">
        <v>494</v>
      </c>
      <c r="F251" s="15">
        <v>39624</v>
      </c>
      <c r="G251" s="9"/>
      <c r="H251" s="10">
        <v>294</v>
      </c>
      <c r="I251" s="10">
        <v>29</v>
      </c>
      <c r="J251" s="10">
        <v>19590</v>
      </c>
      <c r="K251" s="10">
        <v>7710</v>
      </c>
      <c r="L251" s="9"/>
      <c r="M251" s="10">
        <v>34</v>
      </c>
      <c r="N251" s="10">
        <v>31</v>
      </c>
      <c r="O251" s="10">
        <v>3886</v>
      </c>
      <c r="P251" s="10">
        <v>5643</v>
      </c>
      <c r="Q251" s="9"/>
      <c r="R251" s="10">
        <v>66</v>
      </c>
      <c r="S251" s="10">
        <v>40</v>
      </c>
      <c r="T251" s="10">
        <v>1254</v>
      </c>
      <c r="U251" s="10">
        <v>1541</v>
      </c>
      <c r="V251" s="9"/>
      <c r="W251" s="10">
        <v>394</v>
      </c>
      <c r="X251" s="10">
        <v>100</v>
      </c>
      <c r="Y251" s="10">
        <v>24730</v>
      </c>
      <c r="Z251" s="10">
        <v>14894</v>
      </c>
    </row>
    <row r="252" spans="1:26" s="35" customFormat="1" x14ac:dyDescent="0.3">
      <c r="A252" s="47" t="s">
        <v>13</v>
      </c>
      <c r="B252" s="22"/>
      <c r="C252" s="19">
        <v>56239</v>
      </c>
      <c r="D252" s="104">
        <v>918</v>
      </c>
      <c r="E252" s="104">
        <v>965</v>
      </c>
      <c r="F252" s="104">
        <v>78068</v>
      </c>
      <c r="G252" s="20"/>
      <c r="H252" s="69">
        <v>586</v>
      </c>
      <c r="I252" s="21">
        <v>68</v>
      </c>
      <c r="J252" s="69">
        <v>38540</v>
      </c>
      <c r="K252" s="21">
        <v>16587</v>
      </c>
      <c r="L252" s="20"/>
      <c r="M252" s="69">
        <v>63</v>
      </c>
      <c r="N252" s="69">
        <v>65</v>
      </c>
      <c r="O252" s="69">
        <v>6942</v>
      </c>
      <c r="P252" s="69">
        <v>10406</v>
      </c>
      <c r="Q252" s="20"/>
      <c r="R252" s="69">
        <v>111</v>
      </c>
      <c r="S252" s="21">
        <v>72</v>
      </c>
      <c r="T252" s="21">
        <v>2464</v>
      </c>
      <c r="U252" s="21">
        <v>3129</v>
      </c>
      <c r="V252" s="20"/>
      <c r="W252" s="69">
        <v>760</v>
      </c>
      <c r="X252" s="69">
        <v>205</v>
      </c>
      <c r="Y252" s="69">
        <v>47946</v>
      </c>
      <c r="Z252" s="69">
        <v>30122</v>
      </c>
    </row>
    <row r="253" spans="1:26" x14ac:dyDescent="0.3">
      <c r="A253" s="11" t="s">
        <v>14</v>
      </c>
      <c r="B253" s="8"/>
      <c r="C253" s="15">
        <v>3853</v>
      </c>
      <c r="D253" s="15">
        <v>89</v>
      </c>
      <c r="E253" s="15">
        <v>93</v>
      </c>
      <c r="F253" s="15">
        <v>5989</v>
      </c>
      <c r="G253" s="9"/>
      <c r="H253" s="10">
        <v>64</v>
      </c>
      <c r="I253" s="10">
        <v>3</v>
      </c>
      <c r="J253" s="10">
        <v>2845</v>
      </c>
      <c r="K253" s="10">
        <v>1170</v>
      </c>
      <c r="L253" s="9"/>
      <c r="M253" s="10">
        <v>6</v>
      </c>
      <c r="N253" s="10">
        <v>4</v>
      </c>
      <c r="O253" s="10">
        <v>664</v>
      </c>
      <c r="P253" s="10">
        <v>1021</v>
      </c>
      <c r="Q253" s="9"/>
      <c r="R253" s="10">
        <v>10</v>
      </c>
      <c r="S253" s="10">
        <v>6</v>
      </c>
      <c r="T253" s="10">
        <v>138</v>
      </c>
      <c r="U253" s="10">
        <v>151</v>
      </c>
      <c r="V253" s="9"/>
      <c r="W253" s="10">
        <v>80</v>
      </c>
      <c r="X253" s="10">
        <v>13</v>
      </c>
      <c r="Y253" s="10">
        <v>3647</v>
      </c>
      <c r="Z253" s="10">
        <v>2342</v>
      </c>
    </row>
    <row r="254" spans="1:26" x14ac:dyDescent="0.3">
      <c r="A254" s="11" t="s">
        <v>15</v>
      </c>
      <c r="B254" s="8"/>
      <c r="C254" s="15">
        <v>530</v>
      </c>
      <c r="D254" s="15">
        <v>18</v>
      </c>
      <c r="E254" s="15">
        <v>21</v>
      </c>
      <c r="F254" s="15">
        <v>838</v>
      </c>
      <c r="G254" s="9"/>
      <c r="H254" s="10">
        <v>12</v>
      </c>
      <c r="I254" s="10">
        <v>1</v>
      </c>
      <c r="J254" s="10">
        <v>393</v>
      </c>
      <c r="K254" s="10">
        <v>145</v>
      </c>
      <c r="L254" s="9"/>
      <c r="M254" s="10">
        <v>3</v>
      </c>
      <c r="N254" s="10">
        <v>2</v>
      </c>
      <c r="O254" s="10">
        <v>85</v>
      </c>
      <c r="P254" s="10">
        <v>163</v>
      </c>
      <c r="Q254" s="9"/>
      <c r="R254" s="10">
        <v>2</v>
      </c>
      <c r="S254" s="10">
        <v>1</v>
      </c>
      <c r="T254" s="10">
        <v>17</v>
      </c>
      <c r="U254" s="10">
        <v>35</v>
      </c>
      <c r="V254" s="9"/>
      <c r="W254" s="10">
        <v>17</v>
      </c>
      <c r="X254" s="10">
        <v>4</v>
      </c>
      <c r="Y254" s="10">
        <v>495</v>
      </c>
      <c r="Z254" s="10">
        <v>343</v>
      </c>
    </row>
    <row r="255" spans="1:26" x14ac:dyDescent="0.3">
      <c r="A255" s="11" t="s">
        <v>16</v>
      </c>
      <c r="B255" s="8"/>
      <c r="C255" s="15">
        <v>11745</v>
      </c>
      <c r="D255" s="15">
        <v>266</v>
      </c>
      <c r="E255" s="15">
        <v>288</v>
      </c>
      <c r="F255" s="15">
        <v>17813</v>
      </c>
      <c r="G255" s="9"/>
      <c r="H255" s="10">
        <v>184</v>
      </c>
      <c r="I255" s="10">
        <v>10</v>
      </c>
      <c r="J255" s="10">
        <v>8770</v>
      </c>
      <c r="K255" s="10">
        <v>2531</v>
      </c>
      <c r="L255" s="9"/>
      <c r="M255" s="10">
        <v>33</v>
      </c>
      <c r="N255" s="10">
        <v>21</v>
      </c>
      <c r="O255" s="10">
        <v>2271</v>
      </c>
      <c r="P255" s="10">
        <v>3057</v>
      </c>
      <c r="Q255" s="9"/>
      <c r="R255" s="10">
        <v>21</v>
      </c>
      <c r="S255" s="10">
        <v>19</v>
      </c>
      <c r="T255" s="10">
        <v>568</v>
      </c>
      <c r="U255" s="10">
        <v>616</v>
      </c>
      <c r="V255" s="9"/>
      <c r="W255" s="10">
        <v>238</v>
      </c>
      <c r="X255" s="10">
        <v>50</v>
      </c>
      <c r="Y255" s="10">
        <v>11609</v>
      </c>
      <c r="Z255" s="10">
        <v>6204</v>
      </c>
    </row>
    <row r="256" spans="1:26" x14ac:dyDescent="0.3">
      <c r="A256" s="11" t="s">
        <v>17</v>
      </c>
      <c r="B256" s="8"/>
      <c r="C256" s="15">
        <v>12812</v>
      </c>
      <c r="D256" s="15">
        <v>265</v>
      </c>
      <c r="E256" s="15">
        <v>301</v>
      </c>
      <c r="F256" s="15">
        <v>21356</v>
      </c>
      <c r="G256" s="9"/>
      <c r="H256" s="10">
        <v>183</v>
      </c>
      <c r="I256" s="10">
        <v>17</v>
      </c>
      <c r="J256" s="10">
        <v>10156</v>
      </c>
      <c r="K256" s="10">
        <v>3555</v>
      </c>
      <c r="L256" s="9"/>
      <c r="M256" s="10">
        <v>35</v>
      </c>
      <c r="N256" s="10">
        <v>43</v>
      </c>
      <c r="O256" s="10">
        <v>2818</v>
      </c>
      <c r="P256" s="10">
        <v>3925</v>
      </c>
      <c r="Q256" s="9"/>
      <c r="R256" s="10">
        <v>16</v>
      </c>
      <c r="S256" s="10">
        <v>7</v>
      </c>
      <c r="T256" s="10">
        <v>410</v>
      </c>
      <c r="U256" s="10">
        <v>492</v>
      </c>
      <c r="V256" s="9"/>
      <c r="W256" s="10">
        <v>234</v>
      </c>
      <c r="X256" s="10">
        <v>67</v>
      </c>
      <c r="Y256" s="10">
        <v>13384</v>
      </c>
      <c r="Z256" s="10">
        <v>7972</v>
      </c>
    </row>
    <row r="257" spans="1:26" x14ac:dyDescent="0.3">
      <c r="A257" s="11" t="s">
        <v>18</v>
      </c>
      <c r="B257" s="8"/>
      <c r="C257" s="15">
        <v>942</v>
      </c>
      <c r="D257" s="15">
        <v>41</v>
      </c>
      <c r="E257" s="15">
        <v>46</v>
      </c>
      <c r="F257" s="15">
        <v>1627</v>
      </c>
      <c r="G257" s="9"/>
      <c r="H257" s="10">
        <v>26</v>
      </c>
      <c r="I257" s="10">
        <v>2</v>
      </c>
      <c r="J257" s="10">
        <v>746</v>
      </c>
      <c r="K257" s="10">
        <v>273</v>
      </c>
      <c r="L257" s="9"/>
      <c r="M257" s="10">
        <v>3</v>
      </c>
      <c r="N257" s="10">
        <v>8</v>
      </c>
      <c r="O257" s="10">
        <v>243</v>
      </c>
      <c r="P257" s="10">
        <v>306</v>
      </c>
      <c r="Q257" s="9"/>
      <c r="R257" s="10">
        <v>5</v>
      </c>
      <c r="S257" s="10">
        <v>2</v>
      </c>
      <c r="T257" s="10">
        <v>21</v>
      </c>
      <c r="U257" s="10">
        <v>38</v>
      </c>
      <c r="V257" s="9"/>
      <c r="W257" s="10">
        <v>34</v>
      </c>
      <c r="X257" s="10">
        <v>12</v>
      </c>
      <c r="Y257" s="10">
        <v>1010</v>
      </c>
      <c r="Z257" s="10">
        <v>617</v>
      </c>
    </row>
    <row r="258" spans="1:26" x14ac:dyDescent="0.3">
      <c r="A258" s="11" t="s">
        <v>19</v>
      </c>
      <c r="B258" s="8"/>
      <c r="C258" s="15">
        <v>3457</v>
      </c>
      <c r="D258" s="15">
        <v>119</v>
      </c>
      <c r="E258" s="15">
        <v>135</v>
      </c>
      <c r="F258" s="15">
        <v>5896</v>
      </c>
      <c r="G258" s="9"/>
      <c r="H258" s="10">
        <v>77</v>
      </c>
      <c r="I258" s="10">
        <v>9</v>
      </c>
      <c r="J258" s="10">
        <v>2730</v>
      </c>
      <c r="K258" s="10">
        <v>996</v>
      </c>
      <c r="L258" s="9"/>
      <c r="M258" s="10">
        <v>17</v>
      </c>
      <c r="N258" s="10">
        <v>12</v>
      </c>
      <c r="O258" s="10">
        <v>855</v>
      </c>
      <c r="P258" s="10">
        <v>1096</v>
      </c>
      <c r="Q258" s="9"/>
      <c r="R258" s="10">
        <v>13</v>
      </c>
      <c r="S258" s="10">
        <v>7</v>
      </c>
      <c r="T258" s="10">
        <v>102</v>
      </c>
      <c r="U258" s="10">
        <v>117</v>
      </c>
      <c r="V258" s="9"/>
      <c r="W258" s="10">
        <v>107</v>
      </c>
      <c r="X258" s="10">
        <v>28</v>
      </c>
      <c r="Y258" s="10">
        <v>3687</v>
      </c>
      <c r="Z258" s="10">
        <v>2209</v>
      </c>
    </row>
    <row r="259" spans="1:26" x14ac:dyDescent="0.3">
      <c r="A259" s="11" t="s">
        <v>20</v>
      </c>
      <c r="B259" s="8"/>
      <c r="C259" s="15">
        <v>14044</v>
      </c>
      <c r="D259" s="15">
        <v>301</v>
      </c>
      <c r="E259" s="15">
        <v>325</v>
      </c>
      <c r="F259" s="15">
        <v>21742</v>
      </c>
      <c r="G259" s="9"/>
      <c r="H259" s="10">
        <v>198</v>
      </c>
      <c r="I259" s="10">
        <v>16</v>
      </c>
      <c r="J259" s="10">
        <v>10881</v>
      </c>
      <c r="K259" s="10">
        <v>3686</v>
      </c>
      <c r="L259" s="9"/>
      <c r="M259" s="10">
        <v>32</v>
      </c>
      <c r="N259" s="10">
        <v>32</v>
      </c>
      <c r="O259" s="10">
        <v>2459</v>
      </c>
      <c r="P259" s="10">
        <v>3654</v>
      </c>
      <c r="Q259" s="9"/>
      <c r="R259" s="10">
        <v>31</v>
      </c>
      <c r="S259" s="10">
        <v>16</v>
      </c>
      <c r="T259" s="10">
        <v>485</v>
      </c>
      <c r="U259" s="10">
        <v>577</v>
      </c>
      <c r="V259" s="9"/>
      <c r="W259" s="10">
        <v>261</v>
      </c>
      <c r="X259" s="10">
        <v>64</v>
      </c>
      <c r="Y259" s="10">
        <v>13825</v>
      </c>
      <c r="Z259" s="10">
        <v>7917</v>
      </c>
    </row>
    <row r="260" spans="1:26" x14ac:dyDescent="0.3">
      <c r="A260" s="11" t="s">
        <v>21</v>
      </c>
      <c r="B260" s="8"/>
      <c r="C260" s="15">
        <v>4665</v>
      </c>
      <c r="D260" s="15">
        <v>117</v>
      </c>
      <c r="E260" s="15">
        <v>121</v>
      </c>
      <c r="F260" s="15">
        <v>7024</v>
      </c>
      <c r="G260" s="9"/>
      <c r="H260" s="10">
        <v>78</v>
      </c>
      <c r="I260" s="10">
        <v>9</v>
      </c>
      <c r="J260" s="10">
        <v>3150</v>
      </c>
      <c r="K260" s="10">
        <v>1399</v>
      </c>
      <c r="L260" s="9"/>
      <c r="M260" s="10">
        <v>10</v>
      </c>
      <c r="N260" s="10">
        <v>5</v>
      </c>
      <c r="O260" s="10">
        <v>758</v>
      </c>
      <c r="P260" s="10">
        <v>1173</v>
      </c>
      <c r="Q260" s="9"/>
      <c r="R260" s="10">
        <v>13</v>
      </c>
      <c r="S260" s="10">
        <v>6</v>
      </c>
      <c r="T260" s="10">
        <v>216</v>
      </c>
      <c r="U260" s="10">
        <v>328</v>
      </c>
      <c r="V260" s="9"/>
      <c r="W260" s="10">
        <v>101</v>
      </c>
      <c r="X260" s="10">
        <v>20</v>
      </c>
      <c r="Y260" s="10">
        <v>4124</v>
      </c>
      <c r="Z260" s="10">
        <v>2900</v>
      </c>
    </row>
    <row r="261" spans="1:26" s="35" customFormat="1" ht="22.8" x14ac:dyDescent="0.3">
      <c r="A261" s="16" t="s">
        <v>22</v>
      </c>
      <c r="B261" s="18"/>
      <c r="C261" s="212">
        <v>52048</v>
      </c>
      <c r="D261" s="23">
        <v>1216</v>
      </c>
      <c r="E261" s="23">
        <v>1330</v>
      </c>
      <c r="F261" s="23">
        <v>82285</v>
      </c>
      <c r="G261" s="20"/>
      <c r="H261" s="80">
        <v>822</v>
      </c>
      <c r="I261" s="84">
        <v>67</v>
      </c>
      <c r="J261" s="80">
        <v>39671</v>
      </c>
      <c r="K261" s="84">
        <v>13755</v>
      </c>
      <c r="L261" s="20"/>
      <c r="M261" s="85">
        <v>139</v>
      </c>
      <c r="N261" s="80">
        <v>127</v>
      </c>
      <c r="O261" s="80">
        <v>10153</v>
      </c>
      <c r="P261" s="80">
        <v>14395</v>
      </c>
      <c r="Q261" s="20"/>
      <c r="R261" s="84">
        <v>111</v>
      </c>
      <c r="S261" s="84">
        <v>64</v>
      </c>
      <c r="T261" s="84">
        <v>1957</v>
      </c>
      <c r="U261" s="84">
        <v>2354</v>
      </c>
      <c r="V261" s="20"/>
      <c r="W261" s="80">
        <v>1072</v>
      </c>
      <c r="X261" s="80">
        <v>258</v>
      </c>
      <c r="Y261" s="80">
        <v>51781</v>
      </c>
      <c r="Z261" s="80">
        <v>30504</v>
      </c>
    </row>
    <row r="262" spans="1:26" s="35" customFormat="1" x14ac:dyDescent="0.3">
      <c r="A262" s="17" t="s">
        <v>60</v>
      </c>
      <c r="B262" s="75"/>
      <c r="C262" s="52">
        <v>215405</v>
      </c>
      <c r="D262" s="52">
        <v>3973</v>
      </c>
      <c r="E262" s="52">
        <v>4237</v>
      </c>
      <c r="F262" s="52">
        <v>307258</v>
      </c>
      <c r="G262" s="61"/>
      <c r="H262" s="54">
        <v>2618</v>
      </c>
      <c r="I262" s="54">
        <v>313</v>
      </c>
      <c r="J262" s="54">
        <v>150800</v>
      </c>
      <c r="K262" s="54">
        <v>61285</v>
      </c>
      <c r="L262" s="61"/>
      <c r="M262" s="54">
        <v>317</v>
      </c>
      <c r="N262" s="54">
        <v>322</v>
      </c>
      <c r="O262" s="54">
        <v>30764</v>
      </c>
      <c r="P262" s="54">
        <v>44083</v>
      </c>
      <c r="Q262" s="61"/>
      <c r="R262" s="54">
        <v>376</v>
      </c>
      <c r="S262" s="54">
        <v>291</v>
      </c>
      <c r="T262" s="54">
        <v>9104</v>
      </c>
      <c r="U262" s="54">
        <v>11222</v>
      </c>
      <c r="V262" s="61"/>
      <c r="W262" s="54">
        <v>3311</v>
      </c>
      <c r="X262" s="54">
        <v>926</v>
      </c>
      <c r="Y262" s="54">
        <v>190668</v>
      </c>
      <c r="Z262" s="54">
        <v>116590</v>
      </c>
    </row>
    <row r="264" spans="1:26" x14ac:dyDescent="0.3">
      <c r="A264" s="323" t="s">
        <v>61</v>
      </c>
      <c r="B264" s="323"/>
      <c r="C264" s="323"/>
      <c r="D264" s="323"/>
      <c r="E264" s="323"/>
      <c r="F264" s="323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</row>
    <row r="265" spans="1:26" x14ac:dyDescent="0.2">
      <c r="A265" s="324" t="s">
        <v>27</v>
      </c>
      <c r="B265" s="1"/>
      <c r="C265" s="324" t="s">
        <v>23</v>
      </c>
      <c r="D265" s="324"/>
      <c r="E265" s="324"/>
      <c r="F265" s="324"/>
      <c r="G265" s="63"/>
      <c r="H265" s="327" t="s">
        <v>30</v>
      </c>
      <c r="I265" s="327"/>
      <c r="J265" s="327"/>
      <c r="K265" s="327"/>
      <c r="L265" s="3"/>
      <c r="M265" s="327" t="s">
        <v>35</v>
      </c>
      <c r="N265" s="325"/>
      <c r="O265" s="325"/>
      <c r="P265" s="325"/>
      <c r="Q265" s="4"/>
      <c r="R265" s="327" t="s">
        <v>36</v>
      </c>
      <c r="S265" s="325"/>
      <c r="T265" s="325"/>
      <c r="U265" s="325"/>
      <c r="V265" s="4"/>
      <c r="W265" s="327" t="s">
        <v>37</v>
      </c>
      <c r="X265" s="325"/>
      <c r="Y265" s="325"/>
      <c r="Z265" s="325"/>
    </row>
    <row r="266" spans="1:26" x14ac:dyDescent="0.2">
      <c r="A266" s="324"/>
      <c r="B266" s="1"/>
      <c r="C266" s="327"/>
      <c r="D266" s="327"/>
      <c r="E266" s="327"/>
      <c r="F266" s="327"/>
      <c r="G266" s="3"/>
      <c r="H266" s="329" t="s">
        <v>31</v>
      </c>
      <c r="I266" s="329"/>
      <c r="J266" s="329" t="s">
        <v>32</v>
      </c>
      <c r="K266" s="329"/>
      <c r="L266" s="64"/>
      <c r="M266" s="329" t="s">
        <v>31</v>
      </c>
      <c r="N266" s="329"/>
      <c r="O266" s="329" t="s">
        <v>32</v>
      </c>
      <c r="P266" s="329"/>
      <c r="Q266" s="5"/>
      <c r="R266" s="329" t="s">
        <v>31</v>
      </c>
      <c r="S266" s="329"/>
      <c r="T266" s="329" t="s">
        <v>32</v>
      </c>
      <c r="U266" s="329"/>
      <c r="V266" s="5"/>
      <c r="W266" s="329" t="s">
        <v>31</v>
      </c>
      <c r="X266" s="329"/>
      <c r="Y266" s="329" t="s">
        <v>32</v>
      </c>
      <c r="Z266" s="329"/>
    </row>
    <row r="267" spans="1:26" ht="16.8" x14ac:dyDescent="0.3">
      <c r="A267" s="325"/>
      <c r="B267" s="2"/>
      <c r="C267" s="6" t="s">
        <v>29</v>
      </c>
      <c r="D267" s="6" t="s">
        <v>25</v>
      </c>
      <c r="E267" s="6" t="s">
        <v>24</v>
      </c>
      <c r="F267" s="6" t="s">
        <v>26</v>
      </c>
      <c r="G267" s="7"/>
      <c r="H267" s="6" t="s">
        <v>33</v>
      </c>
      <c r="I267" s="6" t="s">
        <v>34</v>
      </c>
      <c r="J267" s="6" t="s">
        <v>33</v>
      </c>
      <c r="K267" s="6" t="s">
        <v>34</v>
      </c>
      <c r="L267" s="7"/>
      <c r="M267" s="6" t="s">
        <v>33</v>
      </c>
      <c r="N267" s="6" t="s">
        <v>34</v>
      </c>
      <c r="O267" s="6" t="s">
        <v>33</v>
      </c>
      <c r="P267" s="6" t="s">
        <v>34</v>
      </c>
      <c r="Q267" s="7"/>
      <c r="R267" s="6" t="s">
        <v>33</v>
      </c>
      <c r="S267" s="6" t="s">
        <v>34</v>
      </c>
      <c r="T267" s="6" t="s">
        <v>33</v>
      </c>
      <c r="U267" s="6" t="s">
        <v>34</v>
      </c>
      <c r="V267" s="7"/>
      <c r="W267" s="6" t="s">
        <v>33</v>
      </c>
      <c r="X267" s="6" t="s">
        <v>34</v>
      </c>
      <c r="Y267" s="6" t="s">
        <v>33</v>
      </c>
      <c r="Z267" s="6" t="s">
        <v>34</v>
      </c>
    </row>
    <row r="268" spans="1:26" x14ac:dyDescent="0.3">
      <c r="A268" s="11" t="s">
        <v>0</v>
      </c>
      <c r="B268" s="8"/>
      <c r="C268" s="15">
        <v>13580</v>
      </c>
      <c r="D268" s="15">
        <v>308</v>
      </c>
      <c r="E268" s="15">
        <v>327</v>
      </c>
      <c r="F268" s="15">
        <v>19965</v>
      </c>
      <c r="G268" s="9"/>
      <c r="H268" s="10">
        <v>197</v>
      </c>
      <c r="I268" s="10">
        <v>36</v>
      </c>
      <c r="J268" s="10">
        <v>8788</v>
      </c>
      <c r="K268" s="10">
        <v>4174</v>
      </c>
      <c r="L268" s="9"/>
      <c r="M268" s="10">
        <v>15</v>
      </c>
      <c r="N268" s="10">
        <v>25</v>
      </c>
      <c r="O268" s="10">
        <v>2121</v>
      </c>
      <c r="P268" s="10">
        <v>3219</v>
      </c>
      <c r="Q268" s="9"/>
      <c r="R268" s="10">
        <v>26</v>
      </c>
      <c r="S268" s="10">
        <v>28</v>
      </c>
      <c r="T268" s="10">
        <v>744</v>
      </c>
      <c r="U268" s="10">
        <v>919</v>
      </c>
      <c r="V268" s="9"/>
      <c r="W268" s="10">
        <v>238</v>
      </c>
      <c r="X268" s="10">
        <v>89</v>
      </c>
      <c r="Y268" s="10">
        <v>11653</v>
      </c>
      <c r="Z268" s="10">
        <v>8312</v>
      </c>
    </row>
    <row r="269" spans="1:26" x14ac:dyDescent="0.3">
      <c r="A269" s="11" t="s">
        <v>1</v>
      </c>
      <c r="B269" s="8"/>
      <c r="C269" s="15">
        <v>370</v>
      </c>
      <c r="D269" s="15">
        <v>11</v>
      </c>
      <c r="E269" s="15">
        <v>11</v>
      </c>
      <c r="F269" s="15">
        <v>498</v>
      </c>
      <c r="G269" s="9"/>
      <c r="H269" s="10">
        <v>8</v>
      </c>
      <c r="I269" s="10">
        <v>0</v>
      </c>
      <c r="J269" s="10">
        <v>225</v>
      </c>
      <c r="K269" s="10">
        <v>121</v>
      </c>
      <c r="L269" s="9"/>
      <c r="M269" s="10">
        <v>1</v>
      </c>
      <c r="N269" s="10">
        <v>1</v>
      </c>
      <c r="O269" s="10">
        <v>43</v>
      </c>
      <c r="P269" s="10">
        <v>67</v>
      </c>
      <c r="Q269" s="9"/>
      <c r="R269" s="10">
        <v>0</v>
      </c>
      <c r="S269" s="10">
        <v>1</v>
      </c>
      <c r="T269" s="10">
        <v>18</v>
      </c>
      <c r="U269" s="10">
        <v>24</v>
      </c>
      <c r="V269" s="9"/>
      <c r="W269" s="10">
        <v>9</v>
      </c>
      <c r="X269" s="10">
        <v>2</v>
      </c>
      <c r="Y269" s="10">
        <v>286</v>
      </c>
      <c r="Z269" s="10">
        <v>212</v>
      </c>
    </row>
    <row r="270" spans="1:26" x14ac:dyDescent="0.3">
      <c r="A270" s="11" t="s">
        <v>2</v>
      </c>
      <c r="B270" s="8"/>
      <c r="C270" s="15">
        <v>39322</v>
      </c>
      <c r="D270" s="15">
        <v>540</v>
      </c>
      <c r="E270" s="15">
        <v>565</v>
      </c>
      <c r="F270" s="15">
        <v>53806</v>
      </c>
      <c r="G270" s="9"/>
      <c r="H270" s="10">
        <v>355</v>
      </c>
      <c r="I270" s="10">
        <v>44</v>
      </c>
      <c r="J270" s="10">
        <v>27098</v>
      </c>
      <c r="K270" s="10">
        <v>11055</v>
      </c>
      <c r="L270" s="9"/>
      <c r="M270" s="10">
        <v>31</v>
      </c>
      <c r="N270" s="10">
        <v>38</v>
      </c>
      <c r="O270" s="10">
        <v>4983</v>
      </c>
      <c r="P270" s="10">
        <v>6502</v>
      </c>
      <c r="Q270" s="9"/>
      <c r="R270" s="10">
        <v>71</v>
      </c>
      <c r="S270" s="10">
        <v>26</v>
      </c>
      <c r="T270" s="10">
        <v>1825</v>
      </c>
      <c r="U270" s="10">
        <v>2343</v>
      </c>
      <c r="V270" s="9"/>
      <c r="W270" s="10">
        <v>457</v>
      </c>
      <c r="X270" s="10">
        <v>108</v>
      </c>
      <c r="Y270" s="10">
        <v>33906</v>
      </c>
      <c r="Z270" s="10">
        <v>19900</v>
      </c>
    </row>
    <row r="271" spans="1:26" x14ac:dyDescent="0.3">
      <c r="A271" s="11" t="s">
        <v>3</v>
      </c>
      <c r="B271" s="8"/>
      <c r="C271" s="15">
        <v>2620</v>
      </c>
      <c r="D271" s="15">
        <v>55</v>
      </c>
      <c r="E271" s="15">
        <v>59</v>
      </c>
      <c r="F271" s="15">
        <v>3578</v>
      </c>
      <c r="G271" s="9"/>
      <c r="H271" s="10">
        <v>39</v>
      </c>
      <c r="I271" s="10">
        <v>6</v>
      </c>
      <c r="J271" s="10">
        <v>1670</v>
      </c>
      <c r="K271" s="10">
        <v>731</v>
      </c>
      <c r="L271" s="9"/>
      <c r="M271" s="10">
        <v>2</v>
      </c>
      <c r="N271" s="10">
        <v>2</v>
      </c>
      <c r="O271" s="10">
        <v>309</v>
      </c>
      <c r="P271" s="10">
        <v>577</v>
      </c>
      <c r="Q271" s="9"/>
      <c r="R271" s="10">
        <v>6</v>
      </c>
      <c r="S271" s="10">
        <v>4</v>
      </c>
      <c r="T271" s="10">
        <v>116</v>
      </c>
      <c r="U271" s="10">
        <v>175</v>
      </c>
      <c r="V271" s="9"/>
      <c r="W271" s="10">
        <v>47</v>
      </c>
      <c r="X271" s="10">
        <v>12</v>
      </c>
      <c r="Y271" s="10">
        <v>2095</v>
      </c>
      <c r="Z271" s="10">
        <v>1483</v>
      </c>
    </row>
    <row r="272" spans="1:26" x14ac:dyDescent="0.3">
      <c r="A272" s="11" t="s">
        <v>4</v>
      </c>
      <c r="B272" s="8"/>
      <c r="C272" s="15">
        <v>15651</v>
      </c>
      <c r="D272" s="15">
        <v>369</v>
      </c>
      <c r="E272" s="15">
        <v>396</v>
      </c>
      <c r="F272" s="15">
        <v>21860</v>
      </c>
      <c r="G272" s="9"/>
      <c r="H272" s="10">
        <v>259</v>
      </c>
      <c r="I272" s="10">
        <v>42</v>
      </c>
      <c r="J272" s="10">
        <v>10659</v>
      </c>
      <c r="K272" s="10">
        <v>5114</v>
      </c>
      <c r="L272" s="9"/>
      <c r="M272" s="10">
        <v>23</v>
      </c>
      <c r="N272" s="10">
        <v>26</v>
      </c>
      <c r="O272" s="10">
        <v>2008</v>
      </c>
      <c r="P272" s="10">
        <v>2873</v>
      </c>
      <c r="Q272" s="9"/>
      <c r="R272" s="10">
        <v>26</v>
      </c>
      <c r="S272" s="10">
        <v>20</v>
      </c>
      <c r="T272" s="10">
        <v>522</v>
      </c>
      <c r="U272" s="10">
        <v>684</v>
      </c>
      <c r="V272" s="9"/>
      <c r="W272" s="10">
        <v>308</v>
      </c>
      <c r="X272" s="10">
        <v>88</v>
      </c>
      <c r="Y272" s="10">
        <v>13189</v>
      </c>
      <c r="Z272" s="10">
        <v>8671</v>
      </c>
    </row>
    <row r="273" spans="1:26" x14ac:dyDescent="0.3">
      <c r="A273" s="11" t="s">
        <v>5</v>
      </c>
      <c r="B273" s="8"/>
      <c r="C273" s="15">
        <v>3933</v>
      </c>
      <c r="D273" s="15">
        <v>97</v>
      </c>
      <c r="E273" s="15">
        <v>103</v>
      </c>
      <c r="F273" s="15">
        <v>5137</v>
      </c>
      <c r="G273" s="9"/>
      <c r="H273" s="10">
        <v>62</v>
      </c>
      <c r="I273" s="10">
        <v>11</v>
      </c>
      <c r="J273" s="10">
        <v>2522</v>
      </c>
      <c r="K273" s="10">
        <v>1156</v>
      </c>
      <c r="L273" s="9"/>
      <c r="M273" s="10">
        <v>11</v>
      </c>
      <c r="N273" s="10">
        <v>8</v>
      </c>
      <c r="O273" s="10">
        <v>464</v>
      </c>
      <c r="P273" s="10">
        <v>596</v>
      </c>
      <c r="Q273" s="9"/>
      <c r="R273" s="10">
        <v>9</v>
      </c>
      <c r="S273" s="10">
        <v>2</v>
      </c>
      <c r="T273" s="10">
        <v>225</v>
      </c>
      <c r="U273" s="10">
        <v>174</v>
      </c>
      <c r="V273" s="9"/>
      <c r="W273" s="10">
        <v>82</v>
      </c>
      <c r="X273" s="10">
        <v>21</v>
      </c>
      <c r="Y273" s="10">
        <v>3211</v>
      </c>
      <c r="Z273" s="10">
        <v>1926</v>
      </c>
    </row>
    <row r="274" spans="1:26" x14ac:dyDescent="0.3">
      <c r="A274" s="11" t="s">
        <v>6</v>
      </c>
      <c r="B274" s="8"/>
      <c r="C274" s="15">
        <v>9702</v>
      </c>
      <c r="D274" s="15">
        <v>82</v>
      </c>
      <c r="E274" s="15">
        <v>84</v>
      </c>
      <c r="F274" s="15">
        <v>12360</v>
      </c>
      <c r="G274" s="9"/>
      <c r="H274" s="10">
        <v>55</v>
      </c>
      <c r="I274" s="10">
        <v>3</v>
      </c>
      <c r="J274" s="10">
        <v>5875</v>
      </c>
      <c r="K274" s="10">
        <v>2544</v>
      </c>
      <c r="L274" s="9"/>
      <c r="M274" s="10">
        <v>5</v>
      </c>
      <c r="N274" s="10">
        <v>7</v>
      </c>
      <c r="O274" s="10">
        <v>858</v>
      </c>
      <c r="P274" s="10">
        <v>1578</v>
      </c>
      <c r="Q274" s="9"/>
      <c r="R274" s="10">
        <v>10</v>
      </c>
      <c r="S274" s="10">
        <v>4</v>
      </c>
      <c r="T274" s="10">
        <v>670</v>
      </c>
      <c r="U274" s="10">
        <v>835</v>
      </c>
      <c r="V274" s="9"/>
      <c r="W274" s="10">
        <v>70</v>
      </c>
      <c r="X274" s="10">
        <v>14</v>
      </c>
      <c r="Y274" s="10">
        <v>7403</v>
      </c>
      <c r="Z274" s="10">
        <v>4957</v>
      </c>
    </row>
    <row r="275" spans="1:26" x14ac:dyDescent="0.3">
      <c r="A275" s="11" t="s">
        <v>7</v>
      </c>
      <c r="B275" s="8"/>
      <c r="C275" s="15">
        <v>20153</v>
      </c>
      <c r="D275" s="15">
        <v>383</v>
      </c>
      <c r="E275" s="15">
        <v>401</v>
      </c>
      <c r="F275" s="15">
        <v>28001</v>
      </c>
      <c r="G275" s="9"/>
      <c r="H275" s="10">
        <v>238</v>
      </c>
      <c r="I275" s="10">
        <v>48</v>
      </c>
      <c r="J275" s="10">
        <v>13159</v>
      </c>
      <c r="K275" s="10">
        <v>6753</v>
      </c>
      <c r="L275" s="9"/>
      <c r="M275" s="10">
        <v>27</v>
      </c>
      <c r="N275" s="10">
        <v>22</v>
      </c>
      <c r="O275" s="10">
        <v>2660</v>
      </c>
      <c r="P275" s="10">
        <v>3750</v>
      </c>
      <c r="Q275" s="9"/>
      <c r="R275" s="10">
        <v>38</v>
      </c>
      <c r="S275" s="10">
        <v>28</v>
      </c>
      <c r="T275" s="10">
        <v>752</v>
      </c>
      <c r="U275" s="10">
        <v>927</v>
      </c>
      <c r="V275" s="9"/>
      <c r="W275" s="10">
        <v>303</v>
      </c>
      <c r="X275" s="10">
        <v>98</v>
      </c>
      <c r="Y275" s="10">
        <v>16571</v>
      </c>
      <c r="Z275" s="10">
        <v>11430</v>
      </c>
    </row>
    <row r="276" spans="1:26" s="35" customFormat="1" x14ac:dyDescent="0.3">
      <c r="A276" s="17" t="s">
        <v>8</v>
      </c>
      <c r="B276" s="18"/>
      <c r="C276" s="49">
        <v>105331</v>
      </c>
      <c r="D276" s="49">
        <v>1845</v>
      </c>
      <c r="E276" s="49">
        <v>1946</v>
      </c>
      <c r="F276" s="49">
        <v>145205</v>
      </c>
      <c r="G276" s="20"/>
      <c r="H276" s="50">
        <v>1213</v>
      </c>
      <c r="I276" s="50">
        <v>190</v>
      </c>
      <c r="J276" s="50">
        <v>69996</v>
      </c>
      <c r="K276" s="50">
        <v>31648</v>
      </c>
      <c r="L276" s="20"/>
      <c r="M276" s="21">
        <v>115</v>
      </c>
      <c r="N276" s="50">
        <v>129</v>
      </c>
      <c r="O276" s="50">
        <v>13446</v>
      </c>
      <c r="P276" s="50">
        <v>19162</v>
      </c>
      <c r="Q276" s="20"/>
      <c r="R276" s="50">
        <v>186</v>
      </c>
      <c r="S276" s="50">
        <v>113</v>
      </c>
      <c r="T276" s="50">
        <v>4872</v>
      </c>
      <c r="U276" s="50">
        <v>6081</v>
      </c>
      <c r="V276" s="20"/>
      <c r="W276" s="50">
        <v>1514</v>
      </c>
      <c r="X276" s="50">
        <v>432</v>
      </c>
      <c r="Y276" s="50">
        <v>88314</v>
      </c>
      <c r="Z276" s="50">
        <v>56891</v>
      </c>
    </row>
    <row r="277" spans="1:26" x14ac:dyDescent="0.3">
      <c r="A277" s="11" t="s">
        <v>9</v>
      </c>
      <c r="B277" s="8"/>
      <c r="C277" s="15">
        <v>18865</v>
      </c>
      <c r="D277" s="15">
        <v>289</v>
      </c>
      <c r="E277" s="15">
        <v>306</v>
      </c>
      <c r="F277" s="15">
        <v>25284</v>
      </c>
      <c r="G277" s="9"/>
      <c r="H277" s="10">
        <v>177</v>
      </c>
      <c r="I277" s="10">
        <v>20</v>
      </c>
      <c r="J277" s="10">
        <v>12368</v>
      </c>
      <c r="K277" s="10">
        <v>5933</v>
      </c>
      <c r="L277" s="9"/>
      <c r="M277" s="10">
        <v>21</v>
      </c>
      <c r="N277" s="10">
        <v>24</v>
      </c>
      <c r="O277" s="10">
        <v>1881</v>
      </c>
      <c r="P277" s="10">
        <v>2987</v>
      </c>
      <c r="Q277" s="9"/>
      <c r="R277" s="10">
        <v>42</v>
      </c>
      <c r="S277" s="10">
        <v>22</v>
      </c>
      <c r="T277" s="10">
        <v>888</v>
      </c>
      <c r="U277" s="10">
        <v>1227</v>
      </c>
      <c r="V277" s="9"/>
      <c r="W277" s="10">
        <v>240</v>
      </c>
      <c r="X277" s="10">
        <v>66</v>
      </c>
      <c r="Y277" s="10">
        <v>15137</v>
      </c>
      <c r="Z277" s="10">
        <v>10147</v>
      </c>
    </row>
    <row r="278" spans="1:26" x14ac:dyDescent="0.3">
      <c r="A278" s="11" t="s">
        <v>10</v>
      </c>
      <c r="B278" s="8"/>
      <c r="C278" s="15">
        <v>2913</v>
      </c>
      <c r="D278" s="15">
        <v>74</v>
      </c>
      <c r="E278" s="15">
        <v>79</v>
      </c>
      <c r="F278" s="15">
        <v>4074</v>
      </c>
      <c r="G278" s="9"/>
      <c r="H278" s="10">
        <v>43</v>
      </c>
      <c r="I278" s="10">
        <v>10</v>
      </c>
      <c r="J278" s="10">
        <v>1948</v>
      </c>
      <c r="K278" s="10">
        <v>899</v>
      </c>
      <c r="L278" s="9"/>
      <c r="M278" s="10">
        <v>8</v>
      </c>
      <c r="N278" s="10">
        <v>6</v>
      </c>
      <c r="O278" s="10">
        <v>400</v>
      </c>
      <c r="P278" s="10">
        <v>539</v>
      </c>
      <c r="Q278" s="9"/>
      <c r="R278" s="10">
        <v>7</v>
      </c>
      <c r="S278" s="10">
        <v>5</v>
      </c>
      <c r="T278" s="10">
        <v>130</v>
      </c>
      <c r="U278" s="10">
        <v>158</v>
      </c>
      <c r="V278" s="9"/>
      <c r="W278" s="10">
        <v>58</v>
      </c>
      <c r="X278" s="10">
        <v>21</v>
      </c>
      <c r="Y278" s="10">
        <v>2478</v>
      </c>
      <c r="Z278" s="10">
        <v>1596</v>
      </c>
    </row>
    <row r="279" spans="1:26" x14ac:dyDescent="0.3">
      <c r="A279" s="11" t="s">
        <v>11</v>
      </c>
      <c r="B279" s="8"/>
      <c r="C279" s="15">
        <v>6728</v>
      </c>
      <c r="D279" s="15">
        <v>106</v>
      </c>
      <c r="E279" s="15">
        <v>109</v>
      </c>
      <c r="F279" s="15">
        <v>9874</v>
      </c>
      <c r="G279" s="9"/>
      <c r="H279" s="10">
        <v>69</v>
      </c>
      <c r="I279" s="10">
        <v>7</v>
      </c>
      <c r="J279" s="10">
        <v>4597</v>
      </c>
      <c r="K279" s="10">
        <v>2235</v>
      </c>
      <c r="L279" s="9"/>
      <c r="M279" s="10">
        <v>5</v>
      </c>
      <c r="N279" s="10">
        <v>6</v>
      </c>
      <c r="O279" s="10">
        <v>971</v>
      </c>
      <c r="P279" s="10">
        <v>1382</v>
      </c>
      <c r="Q279" s="9"/>
      <c r="R279" s="10">
        <v>10</v>
      </c>
      <c r="S279" s="10">
        <v>12</v>
      </c>
      <c r="T279" s="10">
        <v>291</v>
      </c>
      <c r="U279" s="10">
        <v>398</v>
      </c>
      <c r="V279" s="9"/>
      <c r="W279" s="10">
        <v>84</v>
      </c>
      <c r="X279" s="10">
        <v>25</v>
      </c>
      <c r="Y279" s="10">
        <v>5859</v>
      </c>
      <c r="Z279" s="10">
        <v>4015</v>
      </c>
    </row>
    <row r="280" spans="1:26" x14ac:dyDescent="0.3">
      <c r="A280" s="11" t="s">
        <v>12</v>
      </c>
      <c r="B280" s="8"/>
      <c r="C280" s="15">
        <v>27810</v>
      </c>
      <c r="D280" s="15">
        <v>424</v>
      </c>
      <c r="E280" s="15">
        <v>450</v>
      </c>
      <c r="F280" s="15">
        <v>38932</v>
      </c>
      <c r="G280" s="9"/>
      <c r="H280" s="10">
        <v>277</v>
      </c>
      <c r="I280" s="10">
        <v>23</v>
      </c>
      <c r="J280" s="10">
        <v>18994</v>
      </c>
      <c r="K280" s="10">
        <v>7636</v>
      </c>
      <c r="L280" s="9"/>
      <c r="M280" s="10">
        <v>40</v>
      </c>
      <c r="N280" s="10">
        <v>34</v>
      </c>
      <c r="O280" s="10">
        <v>3737</v>
      </c>
      <c r="P280" s="10">
        <v>5603</v>
      </c>
      <c r="Q280" s="9"/>
      <c r="R280" s="10">
        <v>55</v>
      </c>
      <c r="S280" s="10">
        <v>21</v>
      </c>
      <c r="T280" s="10">
        <v>1372</v>
      </c>
      <c r="U280" s="10">
        <v>1590</v>
      </c>
      <c r="V280" s="9"/>
      <c r="W280" s="10">
        <v>372</v>
      </c>
      <c r="X280" s="10">
        <v>78</v>
      </c>
      <c r="Y280" s="10">
        <v>24103</v>
      </c>
      <c r="Z280" s="10">
        <v>14829</v>
      </c>
    </row>
    <row r="281" spans="1:26" s="35" customFormat="1" x14ac:dyDescent="0.3">
      <c r="A281" s="47" t="s">
        <v>13</v>
      </c>
      <c r="B281" s="22"/>
      <c r="C281" s="19">
        <v>56316</v>
      </c>
      <c r="D281" s="104">
        <v>893</v>
      </c>
      <c r="E281" s="104">
        <v>944</v>
      </c>
      <c r="F281" s="104">
        <v>78164</v>
      </c>
      <c r="G281" s="20"/>
      <c r="H281" s="69">
        <v>566</v>
      </c>
      <c r="I281" s="21">
        <v>60</v>
      </c>
      <c r="J281" s="69">
        <v>37907</v>
      </c>
      <c r="K281" s="21">
        <v>16703</v>
      </c>
      <c r="L281" s="20"/>
      <c r="M281" s="69">
        <v>74</v>
      </c>
      <c r="N281" s="69">
        <v>70</v>
      </c>
      <c r="O281" s="69">
        <v>6989</v>
      </c>
      <c r="P281" s="69">
        <v>10511</v>
      </c>
      <c r="Q281" s="20"/>
      <c r="R281" s="21">
        <v>114</v>
      </c>
      <c r="S281" s="21">
        <v>60</v>
      </c>
      <c r="T281" s="21">
        <v>2681</v>
      </c>
      <c r="U281" s="21">
        <v>3373</v>
      </c>
      <c r="V281" s="20"/>
      <c r="W281" s="69">
        <v>754</v>
      </c>
      <c r="X281" s="69">
        <v>190</v>
      </c>
      <c r="Y281" s="69">
        <v>47577</v>
      </c>
      <c r="Z281" s="69">
        <v>30587</v>
      </c>
    </row>
    <row r="282" spans="1:26" x14ac:dyDescent="0.3">
      <c r="A282" s="11" t="s">
        <v>14</v>
      </c>
      <c r="B282" s="8"/>
      <c r="C282" s="15">
        <v>4099</v>
      </c>
      <c r="D282" s="15">
        <v>78</v>
      </c>
      <c r="E282" s="15">
        <v>79</v>
      </c>
      <c r="F282" s="15">
        <v>6377</v>
      </c>
      <c r="G282" s="9"/>
      <c r="H282" s="10">
        <v>46</v>
      </c>
      <c r="I282" s="10">
        <v>7</v>
      </c>
      <c r="J282" s="10">
        <v>2993</v>
      </c>
      <c r="K282" s="10">
        <v>1320</v>
      </c>
      <c r="L282" s="9"/>
      <c r="M282" s="10">
        <v>9</v>
      </c>
      <c r="N282" s="10">
        <v>7</v>
      </c>
      <c r="O282" s="10">
        <v>721</v>
      </c>
      <c r="P282" s="10">
        <v>1038</v>
      </c>
      <c r="Q282" s="9"/>
      <c r="R282" s="10">
        <v>7</v>
      </c>
      <c r="S282" s="10">
        <v>3</v>
      </c>
      <c r="T282" s="10">
        <v>141</v>
      </c>
      <c r="U282" s="10">
        <v>164</v>
      </c>
      <c r="V282" s="9"/>
      <c r="W282" s="10">
        <v>62</v>
      </c>
      <c r="X282" s="10">
        <v>17</v>
      </c>
      <c r="Y282" s="10">
        <v>3855</v>
      </c>
      <c r="Z282" s="10">
        <v>2522</v>
      </c>
    </row>
    <row r="283" spans="1:26" x14ac:dyDescent="0.3">
      <c r="A283" s="11" t="s">
        <v>15</v>
      </c>
      <c r="B283" s="8"/>
      <c r="C283" s="15">
        <v>657</v>
      </c>
      <c r="D283" s="15">
        <v>27</v>
      </c>
      <c r="E283" s="15">
        <v>28</v>
      </c>
      <c r="F283" s="15">
        <v>1056</v>
      </c>
      <c r="G283" s="9"/>
      <c r="H283" s="10">
        <v>17</v>
      </c>
      <c r="I283" s="10">
        <v>2</v>
      </c>
      <c r="J283" s="10">
        <v>485</v>
      </c>
      <c r="K283" s="10">
        <v>174</v>
      </c>
      <c r="L283" s="9"/>
      <c r="M283" s="10">
        <v>3</v>
      </c>
      <c r="N283" s="10">
        <v>2</v>
      </c>
      <c r="O283" s="10">
        <v>135</v>
      </c>
      <c r="P283" s="10">
        <v>201</v>
      </c>
      <c r="Q283" s="9"/>
      <c r="R283" s="10">
        <v>2</v>
      </c>
      <c r="S283" s="10">
        <v>2</v>
      </c>
      <c r="T283" s="10">
        <v>34</v>
      </c>
      <c r="U283" s="10">
        <v>27</v>
      </c>
      <c r="V283" s="9"/>
      <c r="W283" s="10">
        <v>22</v>
      </c>
      <c r="X283" s="10">
        <v>6</v>
      </c>
      <c r="Y283" s="10">
        <v>654</v>
      </c>
      <c r="Z283" s="10">
        <v>402</v>
      </c>
    </row>
    <row r="284" spans="1:26" x14ac:dyDescent="0.3">
      <c r="A284" s="11" t="s">
        <v>16</v>
      </c>
      <c r="B284" s="8"/>
      <c r="C284" s="15">
        <v>11129</v>
      </c>
      <c r="D284" s="15">
        <v>235</v>
      </c>
      <c r="E284" s="15">
        <v>254</v>
      </c>
      <c r="F284" s="15">
        <v>17050</v>
      </c>
      <c r="G284" s="9"/>
      <c r="H284" s="10">
        <v>149</v>
      </c>
      <c r="I284" s="10">
        <v>10</v>
      </c>
      <c r="J284" s="10">
        <v>8194</v>
      </c>
      <c r="K284" s="10">
        <v>2549</v>
      </c>
      <c r="L284" s="9"/>
      <c r="M284" s="10">
        <v>32</v>
      </c>
      <c r="N284" s="10">
        <v>32</v>
      </c>
      <c r="O284" s="10">
        <v>2116</v>
      </c>
      <c r="P284" s="10">
        <v>3104</v>
      </c>
      <c r="Q284" s="9"/>
      <c r="R284" s="10">
        <v>19</v>
      </c>
      <c r="S284" s="10">
        <v>12</v>
      </c>
      <c r="T284" s="10">
        <v>518</v>
      </c>
      <c r="U284" s="10">
        <v>569</v>
      </c>
      <c r="V284" s="9"/>
      <c r="W284" s="10">
        <v>200</v>
      </c>
      <c r="X284" s="10">
        <v>54</v>
      </c>
      <c r="Y284" s="10">
        <v>10828</v>
      </c>
      <c r="Z284" s="10">
        <v>6222</v>
      </c>
    </row>
    <row r="285" spans="1:26" x14ac:dyDescent="0.3">
      <c r="A285" s="11" t="s">
        <v>17</v>
      </c>
      <c r="B285" s="8"/>
      <c r="C285" s="15">
        <v>12479</v>
      </c>
      <c r="D285" s="15">
        <v>265</v>
      </c>
      <c r="E285" s="15">
        <v>292</v>
      </c>
      <c r="F285" s="15">
        <v>20926</v>
      </c>
      <c r="G285" s="9"/>
      <c r="H285" s="10">
        <v>193</v>
      </c>
      <c r="I285" s="10">
        <v>10</v>
      </c>
      <c r="J285" s="10">
        <v>9863</v>
      </c>
      <c r="K285" s="10">
        <v>3396</v>
      </c>
      <c r="L285" s="9"/>
      <c r="M285" s="10">
        <v>36</v>
      </c>
      <c r="N285" s="10">
        <v>27</v>
      </c>
      <c r="O285" s="10">
        <v>2796</v>
      </c>
      <c r="P285" s="10">
        <v>3905</v>
      </c>
      <c r="Q285" s="9"/>
      <c r="R285" s="10">
        <v>17</v>
      </c>
      <c r="S285" s="10">
        <v>9</v>
      </c>
      <c r="T285" s="10">
        <v>449</v>
      </c>
      <c r="U285" s="10">
        <v>517</v>
      </c>
      <c r="V285" s="9"/>
      <c r="W285" s="10">
        <v>246</v>
      </c>
      <c r="X285" s="10">
        <v>46</v>
      </c>
      <c r="Y285" s="10">
        <v>13108</v>
      </c>
      <c r="Z285" s="10">
        <v>7818</v>
      </c>
    </row>
    <row r="286" spans="1:26" x14ac:dyDescent="0.3">
      <c r="A286" s="11" t="s">
        <v>18</v>
      </c>
      <c r="B286" s="8"/>
      <c r="C286" s="15">
        <v>1147</v>
      </c>
      <c r="D286" s="15">
        <v>45</v>
      </c>
      <c r="E286" s="15">
        <v>48</v>
      </c>
      <c r="F286" s="15">
        <v>2015</v>
      </c>
      <c r="G286" s="9"/>
      <c r="H286" s="10">
        <v>29</v>
      </c>
      <c r="I286" s="10">
        <v>2</v>
      </c>
      <c r="J286" s="10">
        <v>838</v>
      </c>
      <c r="K286" s="10">
        <v>349</v>
      </c>
      <c r="L286" s="9"/>
      <c r="M286" s="10">
        <v>8</v>
      </c>
      <c r="N286" s="10">
        <v>4</v>
      </c>
      <c r="O286" s="10">
        <v>319</v>
      </c>
      <c r="P286" s="10">
        <v>399</v>
      </c>
      <c r="Q286" s="9"/>
      <c r="R286" s="10">
        <v>4</v>
      </c>
      <c r="S286" s="10">
        <v>1</v>
      </c>
      <c r="T286" s="10">
        <v>56</v>
      </c>
      <c r="U286" s="10">
        <v>54</v>
      </c>
      <c r="V286" s="9"/>
      <c r="W286" s="10">
        <v>41</v>
      </c>
      <c r="X286" s="10">
        <v>7</v>
      </c>
      <c r="Y286" s="10">
        <v>1213</v>
      </c>
      <c r="Z286" s="10">
        <v>802</v>
      </c>
    </row>
    <row r="287" spans="1:26" x14ac:dyDescent="0.3">
      <c r="A287" s="11" t="s">
        <v>19</v>
      </c>
      <c r="B287" s="8"/>
      <c r="C287" s="15">
        <v>3378</v>
      </c>
      <c r="D287" s="15">
        <v>126</v>
      </c>
      <c r="E287" s="15">
        <v>138</v>
      </c>
      <c r="F287" s="15">
        <v>5645</v>
      </c>
      <c r="G287" s="9"/>
      <c r="H287" s="10">
        <v>88</v>
      </c>
      <c r="I287" s="10">
        <v>2</v>
      </c>
      <c r="J287" s="10">
        <v>2572</v>
      </c>
      <c r="K287" s="10">
        <v>969</v>
      </c>
      <c r="L287" s="9"/>
      <c r="M287" s="10">
        <v>18</v>
      </c>
      <c r="N287" s="10">
        <v>16</v>
      </c>
      <c r="O287" s="10">
        <v>817</v>
      </c>
      <c r="P287" s="10">
        <v>1053</v>
      </c>
      <c r="Q287" s="9"/>
      <c r="R287" s="10">
        <v>7</v>
      </c>
      <c r="S287" s="10">
        <v>7</v>
      </c>
      <c r="T287" s="10">
        <v>115</v>
      </c>
      <c r="U287" s="10">
        <v>119</v>
      </c>
      <c r="V287" s="9"/>
      <c r="W287" s="10">
        <v>113</v>
      </c>
      <c r="X287" s="10">
        <v>25</v>
      </c>
      <c r="Y287" s="10">
        <v>3504</v>
      </c>
      <c r="Z287" s="10">
        <v>2141</v>
      </c>
    </row>
    <row r="288" spans="1:26" x14ac:dyDescent="0.3">
      <c r="A288" s="11" t="s">
        <v>20</v>
      </c>
      <c r="B288" s="8"/>
      <c r="C288" s="15">
        <v>14255</v>
      </c>
      <c r="D288" s="15">
        <v>260</v>
      </c>
      <c r="E288" s="15">
        <v>279</v>
      </c>
      <c r="F288" s="15">
        <v>22004</v>
      </c>
      <c r="G288" s="9"/>
      <c r="H288" s="10">
        <v>172</v>
      </c>
      <c r="I288" s="10">
        <v>16</v>
      </c>
      <c r="J288" s="10">
        <v>10627</v>
      </c>
      <c r="K288" s="10">
        <v>3801</v>
      </c>
      <c r="L288" s="9"/>
      <c r="M288" s="10">
        <v>23</v>
      </c>
      <c r="N288" s="10">
        <v>21</v>
      </c>
      <c r="O288" s="10">
        <v>2551</v>
      </c>
      <c r="P288" s="10">
        <v>3675</v>
      </c>
      <c r="Q288" s="9"/>
      <c r="R288" s="10">
        <v>30</v>
      </c>
      <c r="S288" s="10">
        <v>17</v>
      </c>
      <c r="T288" s="10">
        <v>617</v>
      </c>
      <c r="U288" s="10">
        <v>733</v>
      </c>
      <c r="V288" s="9"/>
      <c r="W288" s="10">
        <v>225</v>
      </c>
      <c r="X288" s="10">
        <v>54</v>
      </c>
      <c r="Y288" s="10">
        <v>13795</v>
      </c>
      <c r="Z288" s="10">
        <v>8209</v>
      </c>
    </row>
    <row r="289" spans="1:26" x14ac:dyDescent="0.3">
      <c r="A289" s="11" t="s">
        <v>21</v>
      </c>
      <c r="B289" s="8"/>
      <c r="C289" s="15">
        <v>4206</v>
      </c>
      <c r="D289" s="15">
        <v>97</v>
      </c>
      <c r="E289" s="15">
        <v>106</v>
      </c>
      <c r="F289" s="15">
        <v>6278</v>
      </c>
      <c r="G289" s="9"/>
      <c r="H289" s="10">
        <v>70</v>
      </c>
      <c r="I289" s="10">
        <v>7</v>
      </c>
      <c r="J289" s="10">
        <v>2751</v>
      </c>
      <c r="K289" s="10">
        <v>1359</v>
      </c>
      <c r="L289" s="9"/>
      <c r="M289" s="10">
        <v>11</v>
      </c>
      <c r="N289" s="10">
        <v>7</v>
      </c>
      <c r="O289" s="10">
        <v>670</v>
      </c>
      <c r="P289" s="10">
        <v>1009</v>
      </c>
      <c r="Q289" s="9"/>
      <c r="R289" s="10">
        <v>10</v>
      </c>
      <c r="S289" s="10">
        <v>1</v>
      </c>
      <c r="T289" s="10">
        <v>194</v>
      </c>
      <c r="U289" s="10">
        <v>295</v>
      </c>
      <c r="V289" s="9"/>
      <c r="W289" s="10">
        <v>91</v>
      </c>
      <c r="X289" s="10">
        <v>15</v>
      </c>
      <c r="Y289" s="10">
        <v>3615</v>
      </c>
      <c r="Z289" s="10">
        <v>2663</v>
      </c>
    </row>
    <row r="290" spans="1:26" s="35" customFormat="1" ht="22.8" x14ac:dyDescent="0.3">
      <c r="A290" s="16" t="s">
        <v>22</v>
      </c>
      <c r="B290" s="18"/>
      <c r="C290" s="212">
        <v>51350</v>
      </c>
      <c r="D290" s="23">
        <v>1133</v>
      </c>
      <c r="E290" s="23">
        <v>1224</v>
      </c>
      <c r="F290" s="23">
        <v>81351</v>
      </c>
      <c r="G290" s="20"/>
      <c r="H290" s="80">
        <v>764</v>
      </c>
      <c r="I290" s="84">
        <v>56</v>
      </c>
      <c r="J290" s="80">
        <v>38323</v>
      </c>
      <c r="K290" s="84">
        <v>13917</v>
      </c>
      <c r="L290" s="20"/>
      <c r="M290" s="85">
        <v>140</v>
      </c>
      <c r="N290" s="80">
        <v>116</v>
      </c>
      <c r="O290" s="80">
        <v>10125</v>
      </c>
      <c r="P290" s="80">
        <v>14384</v>
      </c>
      <c r="Q290" s="20"/>
      <c r="R290" s="84">
        <v>96</v>
      </c>
      <c r="S290" s="84">
        <v>52</v>
      </c>
      <c r="T290" s="84">
        <v>2124</v>
      </c>
      <c r="U290" s="84">
        <v>2478</v>
      </c>
      <c r="V290" s="20"/>
      <c r="W290" s="80">
        <v>1000</v>
      </c>
      <c r="X290" s="80">
        <v>224</v>
      </c>
      <c r="Y290" s="80">
        <v>50572</v>
      </c>
      <c r="Z290" s="80">
        <v>30779</v>
      </c>
    </row>
    <row r="291" spans="1:26" s="35" customFormat="1" x14ac:dyDescent="0.3">
      <c r="A291" s="17" t="s">
        <v>62</v>
      </c>
      <c r="B291" s="75"/>
      <c r="C291" s="52">
        <v>212997</v>
      </c>
      <c r="D291" s="52">
        <v>3871</v>
      </c>
      <c r="E291" s="52">
        <v>4114</v>
      </c>
      <c r="F291" s="52">
        <v>304720</v>
      </c>
      <c r="G291" s="61"/>
      <c r="H291" s="54">
        <v>2543</v>
      </c>
      <c r="I291" s="54">
        <v>306</v>
      </c>
      <c r="J291" s="54">
        <v>146226</v>
      </c>
      <c r="K291" s="54">
        <v>62268</v>
      </c>
      <c r="L291" s="61"/>
      <c r="M291" s="54">
        <v>329</v>
      </c>
      <c r="N291" s="54">
        <v>315</v>
      </c>
      <c r="O291" s="54">
        <v>30560</v>
      </c>
      <c r="P291" s="54">
        <v>44057</v>
      </c>
      <c r="Q291" s="61"/>
      <c r="R291" s="54">
        <v>396</v>
      </c>
      <c r="S291" s="54">
        <v>225</v>
      </c>
      <c r="T291" s="54">
        <v>9677</v>
      </c>
      <c r="U291" s="54">
        <v>11932</v>
      </c>
      <c r="V291" s="61"/>
      <c r="W291" s="54">
        <v>3268</v>
      </c>
      <c r="X291" s="54">
        <v>846</v>
      </c>
      <c r="Y291" s="54">
        <v>186463</v>
      </c>
      <c r="Z291" s="54">
        <v>118257</v>
      </c>
    </row>
    <row r="293" spans="1:26" x14ac:dyDescent="0.3">
      <c r="A293" s="323" t="s">
        <v>63</v>
      </c>
      <c r="B293" s="323"/>
      <c r="C293" s="323"/>
      <c r="D293" s="323"/>
      <c r="E293" s="323"/>
      <c r="F293" s="323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</row>
    <row r="294" spans="1:26" x14ac:dyDescent="0.2">
      <c r="A294" s="324" t="s">
        <v>27</v>
      </c>
      <c r="B294" s="1"/>
      <c r="C294" s="324" t="s">
        <v>23</v>
      </c>
      <c r="D294" s="324"/>
      <c r="E294" s="324"/>
      <c r="F294" s="324"/>
      <c r="G294" s="63"/>
      <c r="H294" s="327" t="s">
        <v>30</v>
      </c>
      <c r="I294" s="327"/>
      <c r="J294" s="327"/>
      <c r="K294" s="327"/>
      <c r="L294" s="3"/>
      <c r="M294" s="327" t="s">
        <v>35</v>
      </c>
      <c r="N294" s="325"/>
      <c r="O294" s="325"/>
      <c r="P294" s="325"/>
      <c r="Q294" s="4"/>
      <c r="R294" s="327" t="s">
        <v>36</v>
      </c>
      <c r="S294" s="325"/>
      <c r="T294" s="325"/>
      <c r="U294" s="325"/>
      <c r="V294" s="4"/>
      <c r="W294" s="327" t="s">
        <v>37</v>
      </c>
      <c r="X294" s="325"/>
      <c r="Y294" s="325"/>
      <c r="Z294" s="325"/>
    </row>
    <row r="295" spans="1:26" x14ac:dyDescent="0.2">
      <c r="A295" s="324"/>
      <c r="B295" s="1"/>
      <c r="C295" s="327"/>
      <c r="D295" s="327"/>
      <c r="E295" s="327"/>
      <c r="F295" s="327"/>
      <c r="G295" s="3"/>
      <c r="H295" s="329" t="s">
        <v>31</v>
      </c>
      <c r="I295" s="329"/>
      <c r="J295" s="329" t="s">
        <v>32</v>
      </c>
      <c r="K295" s="329"/>
      <c r="L295" s="64"/>
      <c r="M295" s="329" t="s">
        <v>31</v>
      </c>
      <c r="N295" s="329"/>
      <c r="O295" s="329" t="s">
        <v>32</v>
      </c>
      <c r="P295" s="329"/>
      <c r="Q295" s="5"/>
      <c r="R295" s="329" t="s">
        <v>31</v>
      </c>
      <c r="S295" s="329"/>
      <c r="T295" s="329" t="s">
        <v>32</v>
      </c>
      <c r="U295" s="329"/>
      <c r="V295" s="5"/>
      <c r="W295" s="329" t="s">
        <v>31</v>
      </c>
      <c r="X295" s="329"/>
      <c r="Y295" s="329" t="s">
        <v>32</v>
      </c>
      <c r="Z295" s="329"/>
    </row>
    <row r="296" spans="1:26" ht="16.8" x14ac:dyDescent="0.3">
      <c r="A296" s="325"/>
      <c r="B296" s="2"/>
      <c r="C296" s="6" t="s">
        <v>29</v>
      </c>
      <c r="D296" s="6" t="s">
        <v>25</v>
      </c>
      <c r="E296" s="6" t="s">
        <v>24</v>
      </c>
      <c r="F296" s="6" t="s">
        <v>26</v>
      </c>
      <c r="G296" s="7"/>
      <c r="H296" s="6" t="s">
        <v>33</v>
      </c>
      <c r="I296" s="6" t="s">
        <v>34</v>
      </c>
      <c r="J296" s="6" t="s">
        <v>33</v>
      </c>
      <c r="K296" s="6" t="s">
        <v>34</v>
      </c>
      <c r="L296" s="7"/>
      <c r="M296" s="6" t="s">
        <v>33</v>
      </c>
      <c r="N296" s="6" t="s">
        <v>34</v>
      </c>
      <c r="O296" s="6" t="s">
        <v>33</v>
      </c>
      <c r="P296" s="6" t="s">
        <v>34</v>
      </c>
      <c r="Q296" s="7"/>
      <c r="R296" s="6" t="s">
        <v>33</v>
      </c>
      <c r="S296" s="6" t="s">
        <v>34</v>
      </c>
      <c r="T296" s="6" t="s">
        <v>33</v>
      </c>
      <c r="U296" s="6" t="s">
        <v>34</v>
      </c>
      <c r="V296" s="7"/>
      <c r="W296" s="6" t="s">
        <v>33</v>
      </c>
      <c r="X296" s="6" t="s">
        <v>34</v>
      </c>
      <c r="Y296" s="6" t="s">
        <v>33</v>
      </c>
      <c r="Z296" s="6" t="s">
        <v>34</v>
      </c>
    </row>
    <row r="297" spans="1:26" x14ac:dyDescent="0.3">
      <c r="A297" s="11" t="s">
        <v>0</v>
      </c>
      <c r="B297" s="8"/>
      <c r="C297" s="15">
        <v>13254</v>
      </c>
      <c r="D297" s="15">
        <v>301</v>
      </c>
      <c r="E297" s="15">
        <v>320</v>
      </c>
      <c r="F297" s="15">
        <v>19332</v>
      </c>
      <c r="G297" s="9"/>
      <c r="H297" s="10">
        <v>180</v>
      </c>
      <c r="I297" s="10">
        <v>26</v>
      </c>
      <c r="J297" s="10">
        <v>8416</v>
      </c>
      <c r="K297" s="10">
        <v>4232</v>
      </c>
      <c r="L297" s="9"/>
      <c r="M297" s="10">
        <v>21</v>
      </c>
      <c r="N297" s="10">
        <v>32</v>
      </c>
      <c r="O297" s="10">
        <v>2017</v>
      </c>
      <c r="P297" s="10">
        <v>3024</v>
      </c>
      <c r="Q297" s="9"/>
      <c r="R297" s="10">
        <v>37</v>
      </c>
      <c r="S297" s="10">
        <v>24</v>
      </c>
      <c r="T297" s="10">
        <v>740</v>
      </c>
      <c r="U297" s="10">
        <v>903</v>
      </c>
      <c r="V297" s="9"/>
      <c r="W297" s="10">
        <v>238</v>
      </c>
      <c r="X297" s="10">
        <v>82</v>
      </c>
      <c r="Y297" s="10">
        <v>11173</v>
      </c>
      <c r="Z297" s="10">
        <v>8159</v>
      </c>
    </row>
    <row r="298" spans="1:26" x14ac:dyDescent="0.3">
      <c r="A298" s="11" t="s">
        <v>1</v>
      </c>
      <c r="B298" s="8"/>
      <c r="C298" s="15">
        <v>299</v>
      </c>
      <c r="D298" s="15">
        <v>9</v>
      </c>
      <c r="E298" s="15">
        <v>9</v>
      </c>
      <c r="F298" s="15">
        <v>398</v>
      </c>
      <c r="G298" s="9"/>
      <c r="H298" s="10">
        <v>8</v>
      </c>
      <c r="I298" s="10">
        <v>0</v>
      </c>
      <c r="J298" s="10">
        <v>188</v>
      </c>
      <c r="K298" s="10">
        <v>93</v>
      </c>
      <c r="L298" s="9"/>
      <c r="M298" s="10">
        <v>0</v>
      </c>
      <c r="N298" s="10">
        <v>0</v>
      </c>
      <c r="O298" s="10">
        <v>22</v>
      </c>
      <c r="P298" s="10">
        <v>55</v>
      </c>
      <c r="Q298" s="9"/>
      <c r="R298" s="10">
        <v>0</v>
      </c>
      <c r="S298" s="10">
        <v>1</v>
      </c>
      <c r="T298" s="10">
        <v>19</v>
      </c>
      <c r="U298" s="10">
        <v>21</v>
      </c>
      <c r="V298" s="9"/>
      <c r="W298" s="10">
        <v>8</v>
      </c>
      <c r="X298" s="10">
        <v>1</v>
      </c>
      <c r="Y298" s="10">
        <v>229</v>
      </c>
      <c r="Z298" s="10">
        <v>169</v>
      </c>
    </row>
    <row r="299" spans="1:26" x14ac:dyDescent="0.3">
      <c r="A299" s="11" t="s">
        <v>2</v>
      </c>
      <c r="B299" s="8"/>
      <c r="C299" s="15">
        <v>37130</v>
      </c>
      <c r="D299" s="15">
        <v>499</v>
      </c>
      <c r="E299" s="15">
        <v>532</v>
      </c>
      <c r="F299" s="15">
        <v>50838</v>
      </c>
      <c r="G299" s="9"/>
      <c r="H299" s="10">
        <v>317</v>
      </c>
      <c r="I299" s="10">
        <v>62</v>
      </c>
      <c r="J299" s="10">
        <v>25421</v>
      </c>
      <c r="K299" s="10">
        <v>10416</v>
      </c>
      <c r="L299" s="9"/>
      <c r="M299" s="10">
        <v>43</v>
      </c>
      <c r="N299" s="10">
        <v>33</v>
      </c>
      <c r="O299" s="10">
        <v>4644</v>
      </c>
      <c r="P299" s="10">
        <v>6431</v>
      </c>
      <c r="Q299" s="9"/>
      <c r="R299" s="10">
        <v>39</v>
      </c>
      <c r="S299" s="10">
        <v>38</v>
      </c>
      <c r="T299" s="10">
        <v>1782</v>
      </c>
      <c r="U299" s="10">
        <v>2144</v>
      </c>
      <c r="V299" s="9"/>
      <c r="W299" s="10">
        <v>399</v>
      </c>
      <c r="X299" s="10">
        <v>133</v>
      </c>
      <c r="Y299" s="10">
        <v>31847</v>
      </c>
      <c r="Z299" s="10">
        <v>18991</v>
      </c>
    </row>
    <row r="300" spans="1:26" x14ac:dyDescent="0.3">
      <c r="A300" s="11" t="s">
        <v>3</v>
      </c>
      <c r="B300" s="8"/>
      <c r="C300" s="15">
        <v>2991</v>
      </c>
      <c r="D300" s="15">
        <v>55</v>
      </c>
      <c r="E300" s="15">
        <v>58</v>
      </c>
      <c r="F300" s="15">
        <v>3925</v>
      </c>
      <c r="G300" s="9"/>
      <c r="H300" s="10">
        <v>35</v>
      </c>
      <c r="I300" s="10">
        <v>4</v>
      </c>
      <c r="J300" s="10">
        <v>1839</v>
      </c>
      <c r="K300" s="10">
        <v>860</v>
      </c>
      <c r="L300" s="9"/>
      <c r="M300" s="10">
        <v>4</v>
      </c>
      <c r="N300" s="10">
        <v>5</v>
      </c>
      <c r="O300" s="10">
        <v>313</v>
      </c>
      <c r="P300" s="10">
        <v>539</v>
      </c>
      <c r="Q300" s="9"/>
      <c r="R300" s="10">
        <v>2</v>
      </c>
      <c r="S300" s="10">
        <v>8</v>
      </c>
      <c r="T300" s="10">
        <v>150</v>
      </c>
      <c r="U300" s="10">
        <v>224</v>
      </c>
      <c r="V300" s="9"/>
      <c r="W300" s="10">
        <v>41</v>
      </c>
      <c r="X300" s="10">
        <v>17</v>
      </c>
      <c r="Y300" s="10">
        <v>2302</v>
      </c>
      <c r="Z300" s="10">
        <v>1623</v>
      </c>
    </row>
    <row r="301" spans="1:26" x14ac:dyDescent="0.3">
      <c r="A301" s="11" t="s">
        <v>4</v>
      </c>
      <c r="B301" s="8"/>
      <c r="C301" s="15">
        <v>15564</v>
      </c>
      <c r="D301" s="15">
        <v>352</v>
      </c>
      <c r="E301" s="15">
        <v>369</v>
      </c>
      <c r="F301" s="15">
        <v>21517</v>
      </c>
      <c r="G301" s="9"/>
      <c r="H301" s="10">
        <v>244</v>
      </c>
      <c r="I301" s="10">
        <v>37</v>
      </c>
      <c r="J301" s="10">
        <v>10572</v>
      </c>
      <c r="K301" s="10">
        <v>5092</v>
      </c>
      <c r="L301" s="9"/>
      <c r="M301" s="10">
        <v>17</v>
      </c>
      <c r="N301" s="10">
        <v>17</v>
      </c>
      <c r="O301" s="10">
        <v>1966</v>
      </c>
      <c r="P301" s="10">
        <v>2684</v>
      </c>
      <c r="Q301" s="9"/>
      <c r="R301" s="10">
        <v>33</v>
      </c>
      <c r="S301" s="10">
        <v>21</v>
      </c>
      <c r="T301" s="10">
        <v>528</v>
      </c>
      <c r="U301" s="10">
        <v>675</v>
      </c>
      <c r="V301" s="9"/>
      <c r="W301" s="10">
        <v>294</v>
      </c>
      <c r="X301" s="10">
        <v>75</v>
      </c>
      <c r="Y301" s="10">
        <v>13066</v>
      </c>
      <c r="Z301" s="10">
        <v>8451</v>
      </c>
    </row>
    <row r="302" spans="1:26" x14ac:dyDescent="0.3">
      <c r="A302" s="11" t="s">
        <v>5</v>
      </c>
      <c r="B302" s="8"/>
      <c r="C302" s="15">
        <v>3604</v>
      </c>
      <c r="D302" s="15">
        <v>78</v>
      </c>
      <c r="E302" s="15">
        <v>84</v>
      </c>
      <c r="F302" s="15">
        <v>4697</v>
      </c>
      <c r="G302" s="9"/>
      <c r="H302" s="10">
        <v>58</v>
      </c>
      <c r="I302" s="10">
        <v>8</v>
      </c>
      <c r="J302" s="10">
        <v>2296</v>
      </c>
      <c r="K302" s="10">
        <v>1030</v>
      </c>
      <c r="L302" s="9"/>
      <c r="M302" s="10">
        <v>3</v>
      </c>
      <c r="N302" s="10">
        <v>4</v>
      </c>
      <c r="O302" s="10">
        <v>412</v>
      </c>
      <c r="P302" s="10">
        <v>570</v>
      </c>
      <c r="Q302" s="9"/>
      <c r="R302" s="10">
        <v>7</v>
      </c>
      <c r="S302" s="10">
        <v>4</v>
      </c>
      <c r="T302" s="10">
        <v>220</v>
      </c>
      <c r="U302" s="10">
        <v>169</v>
      </c>
      <c r="V302" s="9"/>
      <c r="W302" s="10">
        <v>68</v>
      </c>
      <c r="X302" s="10">
        <v>16</v>
      </c>
      <c r="Y302" s="10">
        <v>2928</v>
      </c>
      <c r="Z302" s="10">
        <v>1769</v>
      </c>
    </row>
    <row r="303" spans="1:26" x14ac:dyDescent="0.3">
      <c r="A303" s="11" t="s">
        <v>6</v>
      </c>
      <c r="B303" s="8"/>
      <c r="C303" s="15">
        <v>9292</v>
      </c>
      <c r="D303" s="15">
        <v>74</v>
      </c>
      <c r="E303" s="15">
        <v>80</v>
      </c>
      <c r="F303" s="15">
        <v>11785</v>
      </c>
      <c r="G303" s="9"/>
      <c r="H303" s="10">
        <v>44</v>
      </c>
      <c r="I303" s="10">
        <v>3</v>
      </c>
      <c r="J303" s="10">
        <v>5702</v>
      </c>
      <c r="K303" s="10">
        <v>2324</v>
      </c>
      <c r="L303" s="9"/>
      <c r="M303" s="10">
        <v>7</v>
      </c>
      <c r="N303" s="10">
        <v>4</v>
      </c>
      <c r="O303" s="10">
        <v>799</v>
      </c>
      <c r="P303" s="10">
        <v>1576</v>
      </c>
      <c r="Q303" s="9"/>
      <c r="R303" s="10">
        <v>16</v>
      </c>
      <c r="S303" s="10">
        <v>6</v>
      </c>
      <c r="T303" s="10">
        <v>595</v>
      </c>
      <c r="U303" s="10">
        <v>789</v>
      </c>
      <c r="V303" s="9"/>
      <c r="W303" s="10">
        <v>67</v>
      </c>
      <c r="X303" s="10">
        <v>13</v>
      </c>
      <c r="Y303" s="10">
        <v>7096</v>
      </c>
      <c r="Z303" s="10">
        <v>4689</v>
      </c>
    </row>
    <row r="304" spans="1:26" x14ac:dyDescent="0.3">
      <c r="A304" s="11" t="s">
        <v>7</v>
      </c>
      <c r="B304" s="8"/>
      <c r="C304" s="15">
        <v>20415</v>
      </c>
      <c r="D304" s="15">
        <v>382</v>
      </c>
      <c r="E304" s="15">
        <v>400</v>
      </c>
      <c r="F304" s="15">
        <v>27989</v>
      </c>
      <c r="G304" s="9"/>
      <c r="H304" s="10">
        <v>271</v>
      </c>
      <c r="I304" s="10">
        <v>32</v>
      </c>
      <c r="J304" s="10">
        <v>13515</v>
      </c>
      <c r="K304" s="10">
        <v>6621</v>
      </c>
      <c r="L304" s="9"/>
      <c r="M304" s="10">
        <v>22</v>
      </c>
      <c r="N304" s="10">
        <v>26</v>
      </c>
      <c r="O304" s="10">
        <v>2665</v>
      </c>
      <c r="P304" s="10">
        <v>3519</v>
      </c>
      <c r="Q304" s="9"/>
      <c r="R304" s="10">
        <v>29</v>
      </c>
      <c r="S304" s="10">
        <v>20</v>
      </c>
      <c r="T304" s="10">
        <v>767</v>
      </c>
      <c r="U304" s="10">
        <v>902</v>
      </c>
      <c r="V304" s="9"/>
      <c r="W304" s="10">
        <v>322</v>
      </c>
      <c r="X304" s="10">
        <v>78</v>
      </c>
      <c r="Y304" s="10">
        <v>16947</v>
      </c>
      <c r="Z304" s="10">
        <v>11042</v>
      </c>
    </row>
    <row r="305" spans="1:26" s="35" customFormat="1" x14ac:dyDescent="0.3">
      <c r="A305" s="17" t="s">
        <v>8</v>
      </c>
      <c r="B305" s="18"/>
      <c r="C305" s="49">
        <v>102549</v>
      </c>
      <c r="D305" s="49">
        <v>1750</v>
      </c>
      <c r="E305" s="49">
        <v>1852</v>
      </c>
      <c r="F305" s="49">
        <v>140481</v>
      </c>
      <c r="G305" s="20"/>
      <c r="H305" s="50">
        <v>1157</v>
      </c>
      <c r="I305" s="50">
        <v>172</v>
      </c>
      <c r="J305" s="50">
        <v>67949</v>
      </c>
      <c r="K305" s="50">
        <v>30668</v>
      </c>
      <c r="L305" s="20"/>
      <c r="M305" s="21">
        <v>117</v>
      </c>
      <c r="N305" s="50">
        <v>121</v>
      </c>
      <c r="O305" s="50">
        <v>12838</v>
      </c>
      <c r="P305" s="50">
        <v>18398</v>
      </c>
      <c r="Q305" s="20"/>
      <c r="R305" s="50">
        <v>163</v>
      </c>
      <c r="S305" s="50">
        <v>122</v>
      </c>
      <c r="T305" s="50">
        <v>4801</v>
      </c>
      <c r="U305" s="50">
        <v>5827</v>
      </c>
      <c r="V305" s="20"/>
      <c r="W305" s="50">
        <v>1437</v>
      </c>
      <c r="X305" s="50">
        <v>415</v>
      </c>
      <c r="Y305" s="50">
        <v>85588</v>
      </c>
      <c r="Z305" s="50">
        <v>54893</v>
      </c>
    </row>
    <row r="306" spans="1:26" x14ac:dyDescent="0.3">
      <c r="A306" s="11" t="s">
        <v>9</v>
      </c>
      <c r="B306" s="8"/>
      <c r="C306" s="15">
        <v>18672</v>
      </c>
      <c r="D306" s="15">
        <v>260</v>
      </c>
      <c r="E306" s="15">
        <v>265</v>
      </c>
      <c r="F306" s="15">
        <v>24876</v>
      </c>
      <c r="G306" s="9"/>
      <c r="H306" s="10">
        <v>161</v>
      </c>
      <c r="I306" s="10">
        <v>27</v>
      </c>
      <c r="J306" s="10">
        <v>12297</v>
      </c>
      <c r="K306" s="10">
        <v>5790</v>
      </c>
      <c r="L306" s="9"/>
      <c r="M306" s="10">
        <v>16</v>
      </c>
      <c r="N306" s="10">
        <v>14</v>
      </c>
      <c r="O306" s="10">
        <v>1801</v>
      </c>
      <c r="P306" s="10">
        <v>2990</v>
      </c>
      <c r="Q306" s="9"/>
      <c r="R306" s="10">
        <v>22</v>
      </c>
      <c r="S306" s="10">
        <v>25</v>
      </c>
      <c r="T306" s="10">
        <v>833</v>
      </c>
      <c r="U306" s="10">
        <v>1165</v>
      </c>
      <c r="V306" s="9"/>
      <c r="W306" s="10">
        <v>199</v>
      </c>
      <c r="X306" s="10">
        <v>66</v>
      </c>
      <c r="Y306" s="10">
        <v>14931</v>
      </c>
      <c r="Z306" s="10">
        <v>9945</v>
      </c>
    </row>
    <row r="307" spans="1:26" x14ac:dyDescent="0.3">
      <c r="A307" s="11" t="s">
        <v>10</v>
      </c>
      <c r="B307" s="8"/>
      <c r="C307" s="15">
        <v>2856</v>
      </c>
      <c r="D307" s="15">
        <v>59</v>
      </c>
      <c r="E307" s="15">
        <v>61</v>
      </c>
      <c r="F307" s="15">
        <v>4079</v>
      </c>
      <c r="G307" s="9"/>
      <c r="H307" s="10">
        <v>41</v>
      </c>
      <c r="I307" s="10">
        <v>8</v>
      </c>
      <c r="J307" s="10">
        <v>1845</v>
      </c>
      <c r="K307" s="10">
        <v>900</v>
      </c>
      <c r="L307" s="9"/>
      <c r="M307" s="10">
        <v>4</v>
      </c>
      <c r="N307" s="10">
        <v>3</v>
      </c>
      <c r="O307" s="10">
        <v>434</v>
      </c>
      <c r="P307" s="10">
        <v>547</v>
      </c>
      <c r="Q307" s="9"/>
      <c r="R307" s="10">
        <v>2</v>
      </c>
      <c r="S307" s="10">
        <v>3</v>
      </c>
      <c r="T307" s="10">
        <v>162</v>
      </c>
      <c r="U307" s="10">
        <v>191</v>
      </c>
      <c r="V307" s="9"/>
      <c r="W307" s="10">
        <v>47</v>
      </c>
      <c r="X307" s="10">
        <v>14</v>
      </c>
      <c r="Y307" s="10">
        <v>2441</v>
      </c>
      <c r="Z307" s="10">
        <v>1638</v>
      </c>
    </row>
    <row r="308" spans="1:26" x14ac:dyDescent="0.3">
      <c r="A308" s="11" t="s">
        <v>11</v>
      </c>
      <c r="B308" s="8"/>
      <c r="C308" s="15">
        <v>6535</v>
      </c>
      <c r="D308" s="15">
        <v>120</v>
      </c>
      <c r="E308" s="15">
        <v>129</v>
      </c>
      <c r="F308" s="15">
        <v>9465</v>
      </c>
      <c r="G308" s="9"/>
      <c r="H308" s="10">
        <v>74</v>
      </c>
      <c r="I308" s="10">
        <v>9</v>
      </c>
      <c r="J308" s="10">
        <v>4368</v>
      </c>
      <c r="K308" s="10">
        <v>2183</v>
      </c>
      <c r="L308" s="9"/>
      <c r="M308" s="10">
        <v>11</v>
      </c>
      <c r="N308" s="10">
        <v>10</v>
      </c>
      <c r="O308" s="10">
        <v>887</v>
      </c>
      <c r="P308" s="10">
        <v>1341</v>
      </c>
      <c r="Q308" s="9"/>
      <c r="R308" s="10">
        <v>15</v>
      </c>
      <c r="S308" s="10">
        <v>10</v>
      </c>
      <c r="T308" s="10">
        <v>325</v>
      </c>
      <c r="U308" s="10">
        <v>361</v>
      </c>
      <c r="V308" s="9"/>
      <c r="W308" s="10">
        <v>100</v>
      </c>
      <c r="X308" s="10">
        <v>29</v>
      </c>
      <c r="Y308" s="10">
        <v>5580</v>
      </c>
      <c r="Z308" s="10">
        <v>3885</v>
      </c>
    </row>
    <row r="309" spans="1:26" x14ac:dyDescent="0.3">
      <c r="A309" s="11" t="s">
        <v>12</v>
      </c>
      <c r="B309" s="8"/>
      <c r="C309" s="15">
        <v>26892</v>
      </c>
      <c r="D309" s="15">
        <v>398</v>
      </c>
      <c r="E309" s="15">
        <v>425</v>
      </c>
      <c r="F309" s="15">
        <v>37509</v>
      </c>
      <c r="G309" s="9"/>
      <c r="H309" s="10">
        <v>246</v>
      </c>
      <c r="I309" s="10">
        <v>36</v>
      </c>
      <c r="J309" s="10">
        <v>18299</v>
      </c>
      <c r="K309" s="10">
        <v>7235</v>
      </c>
      <c r="L309" s="9"/>
      <c r="M309" s="10">
        <v>37</v>
      </c>
      <c r="N309" s="10">
        <v>30</v>
      </c>
      <c r="O309" s="10">
        <v>3719</v>
      </c>
      <c r="P309" s="10">
        <v>5313</v>
      </c>
      <c r="Q309" s="9"/>
      <c r="R309" s="10">
        <v>37</v>
      </c>
      <c r="S309" s="10">
        <v>39</v>
      </c>
      <c r="T309" s="10">
        <v>1343</v>
      </c>
      <c r="U309" s="10">
        <v>1600</v>
      </c>
      <c r="V309" s="9"/>
      <c r="W309" s="10">
        <v>320</v>
      </c>
      <c r="X309" s="10">
        <v>105</v>
      </c>
      <c r="Y309" s="10">
        <v>23361</v>
      </c>
      <c r="Z309" s="10">
        <v>14148</v>
      </c>
    </row>
    <row r="310" spans="1:26" s="35" customFormat="1" x14ac:dyDescent="0.3">
      <c r="A310" s="47" t="s">
        <v>13</v>
      </c>
      <c r="B310" s="22"/>
      <c r="C310" s="19">
        <v>54955</v>
      </c>
      <c r="D310" s="104">
        <v>837</v>
      </c>
      <c r="E310" s="104">
        <v>880</v>
      </c>
      <c r="F310" s="19">
        <v>75929</v>
      </c>
      <c r="G310" s="20"/>
      <c r="H310" s="69">
        <v>522</v>
      </c>
      <c r="I310" s="21">
        <v>80</v>
      </c>
      <c r="J310" s="21">
        <v>36809</v>
      </c>
      <c r="K310" s="21">
        <v>16108</v>
      </c>
      <c r="L310" s="20"/>
      <c r="M310" s="69">
        <v>68</v>
      </c>
      <c r="N310" s="69">
        <v>57</v>
      </c>
      <c r="O310" s="69">
        <v>6841</v>
      </c>
      <c r="P310" s="69">
        <v>10191</v>
      </c>
      <c r="Q310" s="20"/>
      <c r="R310" s="69">
        <v>76</v>
      </c>
      <c r="S310" s="21">
        <v>77</v>
      </c>
      <c r="T310" s="21">
        <v>2663</v>
      </c>
      <c r="U310" s="21">
        <v>3317</v>
      </c>
      <c r="V310" s="20"/>
      <c r="W310" s="69">
        <v>666</v>
      </c>
      <c r="X310" s="69">
        <v>214</v>
      </c>
      <c r="Y310" s="69">
        <v>46313</v>
      </c>
      <c r="Z310" s="21">
        <v>29616</v>
      </c>
    </row>
    <row r="311" spans="1:26" x14ac:dyDescent="0.3">
      <c r="A311" s="11" t="s">
        <v>14</v>
      </c>
      <c r="B311" s="8"/>
      <c r="C311" s="15">
        <v>4058</v>
      </c>
      <c r="D311" s="15">
        <v>78</v>
      </c>
      <c r="E311" s="15">
        <v>83</v>
      </c>
      <c r="F311" s="15">
        <v>6221</v>
      </c>
      <c r="G311" s="9"/>
      <c r="H311" s="10">
        <v>50</v>
      </c>
      <c r="I311" s="10">
        <v>8</v>
      </c>
      <c r="J311" s="10">
        <v>2861</v>
      </c>
      <c r="K311" s="10">
        <v>1322</v>
      </c>
      <c r="L311" s="9"/>
      <c r="M311" s="10">
        <v>6</v>
      </c>
      <c r="N311" s="10">
        <v>7</v>
      </c>
      <c r="O311" s="10">
        <v>670</v>
      </c>
      <c r="P311" s="10">
        <v>1008</v>
      </c>
      <c r="Q311" s="9"/>
      <c r="R311" s="10">
        <v>7</v>
      </c>
      <c r="S311" s="10">
        <v>5</v>
      </c>
      <c r="T311" s="10">
        <v>161</v>
      </c>
      <c r="U311" s="10">
        <v>199</v>
      </c>
      <c r="V311" s="9"/>
      <c r="W311" s="10">
        <v>63</v>
      </c>
      <c r="X311" s="10">
        <v>20</v>
      </c>
      <c r="Y311" s="10">
        <v>3692</v>
      </c>
      <c r="Z311" s="10">
        <v>2529</v>
      </c>
    </row>
    <row r="312" spans="1:26" x14ac:dyDescent="0.3">
      <c r="A312" s="11" t="s">
        <v>15</v>
      </c>
      <c r="B312" s="8"/>
      <c r="C312" s="15">
        <v>639</v>
      </c>
      <c r="D312" s="15">
        <v>18</v>
      </c>
      <c r="E312" s="15">
        <v>19</v>
      </c>
      <c r="F312" s="15">
        <v>1008</v>
      </c>
      <c r="G312" s="9"/>
      <c r="H312" s="10">
        <v>16</v>
      </c>
      <c r="I312" s="10">
        <v>0</v>
      </c>
      <c r="J312" s="10">
        <v>467</v>
      </c>
      <c r="K312" s="10">
        <v>206</v>
      </c>
      <c r="L312" s="9"/>
      <c r="M312" s="10">
        <v>1</v>
      </c>
      <c r="N312" s="10">
        <v>1</v>
      </c>
      <c r="O312" s="10">
        <v>105</v>
      </c>
      <c r="P312" s="10">
        <v>172</v>
      </c>
      <c r="Q312" s="9"/>
      <c r="R312" s="10">
        <v>0</v>
      </c>
      <c r="S312" s="10">
        <v>1</v>
      </c>
      <c r="T312" s="10">
        <v>20</v>
      </c>
      <c r="U312" s="10">
        <v>38</v>
      </c>
      <c r="V312" s="9"/>
      <c r="W312" s="10">
        <v>17</v>
      </c>
      <c r="X312" s="10">
        <v>2</v>
      </c>
      <c r="Y312" s="10">
        <v>592</v>
      </c>
      <c r="Z312" s="10">
        <v>416</v>
      </c>
    </row>
    <row r="313" spans="1:26" x14ac:dyDescent="0.3">
      <c r="A313" s="11" t="s">
        <v>16</v>
      </c>
      <c r="B313" s="8"/>
      <c r="C313" s="15">
        <v>10225</v>
      </c>
      <c r="D313" s="15">
        <v>232</v>
      </c>
      <c r="E313" s="15">
        <v>243</v>
      </c>
      <c r="F313" s="15">
        <v>15294</v>
      </c>
      <c r="G313" s="9"/>
      <c r="H313" s="10">
        <v>151</v>
      </c>
      <c r="I313" s="10">
        <v>10</v>
      </c>
      <c r="J313" s="10">
        <v>7384</v>
      </c>
      <c r="K313" s="10">
        <v>2264</v>
      </c>
      <c r="L313" s="9"/>
      <c r="M313" s="10">
        <v>27</v>
      </c>
      <c r="N313" s="10">
        <v>14</v>
      </c>
      <c r="O313" s="10">
        <v>1888</v>
      </c>
      <c r="P313" s="10">
        <v>2679</v>
      </c>
      <c r="Q313" s="9"/>
      <c r="R313" s="10">
        <v>27</v>
      </c>
      <c r="S313" s="10">
        <v>14</v>
      </c>
      <c r="T313" s="10">
        <v>484</v>
      </c>
      <c r="U313" s="10">
        <v>595</v>
      </c>
      <c r="V313" s="9"/>
      <c r="W313" s="10">
        <v>205</v>
      </c>
      <c r="X313" s="10">
        <v>38</v>
      </c>
      <c r="Y313" s="10">
        <v>9756</v>
      </c>
      <c r="Z313" s="10">
        <v>5538</v>
      </c>
    </row>
    <row r="314" spans="1:26" x14ac:dyDescent="0.3">
      <c r="A314" s="11" t="s">
        <v>17</v>
      </c>
      <c r="B314" s="8"/>
      <c r="C314" s="15">
        <v>12101</v>
      </c>
      <c r="D314" s="15">
        <v>243</v>
      </c>
      <c r="E314" s="15">
        <v>271</v>
      </c>
      <c r="F314" s="15">
        <v>20263</v>
      </c>
      <c r="G314" s="9"/>
      <c r="H314" s="10">
        <v>165</v>
      </c>
      <c r="I314" s="10">
        <v>15</v>
      </c>
      <c r="J314" s="10">
        <v>9223</v>
      </c>
      <c r="K314" s="10">
        <v>3185</v>
      </c>
      <c r="L314" s="9"/>
      <c r="M314" s="10">
        <v>35</v>
      </c>
      <c r="N314" s="10">
        <v>24</v>
      </c>
      <c r="O314" s="10">
        <v>2820</v>
      </c>
      <c r="P314" s="10">
        <v>4029</v>
      </c>
      <c r="Q314" s="9"/>
      <c r="R314" s="10">
        <v>24</v>
      </c>
      <c r="S314" s="10">
        <v>8</v>
      </c>
      <c r="T314" s="10">
        <v>462</v>
      </c>
      <c r="U314" s="10">
        <v>544</v>
      </c>
      <c r="V314" s="9"/>
      <c r="W314" s="10">
        <v>224</v>
      </c>
      <c r="X314" s="10">
        <v>47</v>
      </c>
      <c r="Y314" s="10">
        <v>12505</v>
      </c>
      <c r="Z314" s="10">
        <v>7758</v>
      </c>
    </row>
    <row r="315" spans="1:26" x14ac:dyDescent="0.3">
      <c r="A315" s="11" t="s">
        <v>18</v>
      </c>
      <c r="B315" s="8"/>
      <c r="C315" s="15">
        <v>1054</v>
      </c>
      <c r="D315" s="15">
        <v>31</v>
      </c>
      <c r="E315" s="15">
        <v>37</v>
      </c>
      <c r="F315" s="15">
        <v>1780</v>
      </c>
      <c r="G315" s="9"/>
      <c r="H315" s="10">
        <v>24</v>
      </c>
      <c r="I315" s="10">
        <v>1</v>
      </c>
      <c r="J315" s="10">
        <v>759</v>
      </c>
      <c r="K315" s="10">
        <v>314</v>
      </c>
      <c r="L315" s="9"/>
      <c r="M315" s="10">
        <v>4</v>
      </c>
      <c r="N315" s="10">
        <v>5</v>
      </c>
      <c r="O315" s="10">
        <v>236</v>
      </c>
      <c r="P315" s="10">
        <v>358</v>
      </c>
      <c r="Q315" s="9"/>
      <c r="R315" s="10">
        <v>1</v>
      </c>
      <c r="S315" s="10">
        <v>2</v>
      </c>
      <c r="T315" s="10">
        <v>49</v>
      </c>
      <c r="U315" s="10">
        <v>64</v>
      </c>
      <c r="V315" s="9"/>
      <c r="W315" s="10">
        <v>29</v>
      </c>
      <c r="X315" s="10">
        <v>8</v>
      </c>
      <c r="Y315" s="10">
        <v>1044</v>
      </c>
      <c r="Z315" s="10">
        <v>736</v>
      </c>
    </row>
    <row r="316" spans="1:26" x14ac:dyDescent="0.3">
      <c r="A316" s="11" t="s">
        <v>19</v>
      </c>
      <c r="B316" s="8"/>
      <c r="C316" s="15">
        <v>2989</v>
      </c>
      <c r="D316" s="15">
        <v>89</v>
      </c>
      <c r="E316" s="15">
        <v>104</v>
      </c>
      <c r="F316" s="15">
        <v>5116</v>
      </c>
      <c r="G316" s="9"/>
      <c r="H316" s="10">
        <v>54</v>
      </c>
      <c r="I316" s="10">
        <v>6</v>
      </c>
      <c r="J316" s="10">
        <v>2264</v>
      </c>
      <c r="K316" s="10">
        <v>891</v>
      </c>
      <c r="L316" s="9"/>
      <c r="M316" s="10">
        <v>15</v>
      </c>
      <c r="N316" s="10">
        <v>17</v>
      </c>
      <c r="O316" s="10">
        <v>751</v>
      </c>
      <c r="P316" s="10">
        <v>992</v>
      </c>
      <c r="Q316" s="9"/>
      <c r="R316" s="10">
        <v>6</v>
      </c>
      <c r="S316" s="10">
        <v>6</v>
      </c>
      <c r="T316" s="10">
        <v>113</v>
      </c>
      <c r="U316" s="10">
        <v>105</v>
      </c>
      <c r="V316" s="9"/>
      <c r="W316" s="10">
        <v>75</v>
      </c>
      <c r="X316" s="10">
        <v>29</v>
      </c>
      <c r="Y316" s="10">
        <v>3128</v>
      </c>
      <c r="Z316" s="10">
        <v>1988</v>
      </c>
    </row>
    <row r="317" spans="1:26" x14ac:dyDescent="0.3">
      <c r="A317" s="11" t="s">
        <v>20</v>
      </c>
      <c r="B317" s="8"/>
      <c r="C317" s="15">
        <v>13283</v>
      </c>
      <c r="D317" s="15">
        <v>247</v>
      </c>
      <c r="E317" s="15">
        <v>271</v>
      </c>
      <c r="F317" s="15">
        <v>20129</v>
      </c>
      <c r="G317" s="9"/>
      <c r="H317" s="10">
        <v>162</v>
      </c>
      <c r="I317" s="10">
        <v>18</v>
      </c>
      <c r="J317" s="10">
        <v>10096</v>
      </c>
      <c r="K317" s="10">
        <v>3480</v>
      </c>
      <c r="L317" s="9"/>
      <c r="M317" s="10">
        <v>25</v>
      </c>
      <c r="N317" s="10">
        <v>27</v>
      </c>
      <c r="O317" s="10">
        <v>2139</v>
      </c>
      <c r="P317" s="10">
        <v>3208</v>
      </c>
      <c r="Q317" s="9"/>
      <c r="R317" s="10">
        <v>24</v>
      </c>
      <c r="S317" s="10">
        <v>15</v>
      </c>
      <c r="T317" s="10">
        <v>581</v>
      </c>
      <c r="U317" s="10">
        <v>625</v>
      </c>
      <c r="V317" s="9"/>
      <c r="W317" s="10">
        <v>211</v>
      </c>
      <c r="X317" s="10">
        <v>60</v>
      </c>
      <c r="Y317" s="10">
        <v>12816</v>
      </c>
      <c r="Z317" s="10">
        <v>7313</v>
      </c>
    </row>
    <row r="318" spans="1:26" x14ac:dyDescent="0.3">
      <c r="A318" s="11" t="s">
        <v>21</v>
      </c>
      <c r="B318" s="8"/>
      <c r="C318" s="15">
        <v>3785</v>
      </c>
      <c r="D318" s="15">
        <v>91</v>
      </c>
      <c r="E318" s="15">
        <v>100</v>
      </c>
      <c r="F318" s="15">
        <v>5798</v>
      </c>
      <c r="G318" s="9"/>
      <c r="H318" s="10">
        <v>61</v>
      </c>
      <c r="I318" s="10">
        <v>5</v>
      </c>
      <c r="J318" s="10">
        <v>2486</v>
      </c>
      <c r="K318" s="10">
        <v>1182</v>
      </c>
      <c r="L318" s="9"/>
      <c r="M318" s="10">
        <v>12</v>
      </c>
      <c r="N318" s="10">
        <v>11</v>
      </c>
      <c r="O318" s="10">
        <v>679</v>
      </c>
      <c r="P318" s="10">
        <v>996</v>
      </c>
      <c r="Q318" s="9"/>
      <c r="R318" s="10">
        <v>5</v>
      </c>
      <c r="S318" s="10">
        <v>6</v>
      </c>
      <c r="T318" s="10">
        <v>177</v>
      </c>
      <c r="U318" s="10">
        <v>278</v>
      </c>
      <c r="V318" s="9"/>
      <c r="W318" s="10">
        <v>78</v>
      </c>
      <c r="X318" s="10">
        <v>22</v>
      </c>
      <c r="Y318" s="10">
        <v>3342</v>
      </c>
      <c r="Z318" s="10">
        <v>2456</v>
      </c>
    </row>
    <row r="319" spans="1:26" s="35" customFormat="1" ht="22.8" x14ac:dyDescent="0.3">
      <c r="A319" s="16" t="s">
        <v>22</v>
      </c>
      <c r="B319" s="18"/>
      <c r="C319" s="212">
        <v>48134</v>
      </c>
      <c r="D319" s="23">
        <v>1029</v>
      </c>
      <c r="E319" s="23">
        <v>1128</v>
      </c>
      <c r="F319" s="212">
        <v>75609</v>
      </c>
      <c r="G319" s="20"/>
      <c r="H319" s="80">
        <v>683</v>
      </c>
      <c r="I319" s="84">
        <v>63</v>
      </c>
      <c r="J319" s="84">
        <v>35540</v>
      </c>
      <c r="K319" s="84">
        <v>12844</v>
      </c>
      <c r="L319" s="20"/>
      <c r="M319" s="85">
        <v>125</v>
      </c>
      <c r="N319" s="80">
        <v>106</v>
      </c>
      <c r="O319" s="80">
        <v>9288</v>
      </c>
      <c r="P319" s="80">
        <v>13442</v>
      </c>
      <c r="Q319" s="20"/>
      <c r="R319" s="80">
        <v>94</v>
      </c>
      <c r="S319" s="84">
        <v>57</v>
      </c>
      <c r="T319" s="84">
        <v>2047</v>
      </c>
      <c r="U319" s="84">
        <v>2448</v>
      </c>
      <c r="V319" s="20"/>
      <c r="W319" s="80">
        <v>902</v>
      </c>
      <c r="X319" s="80">
        <v>226</v>
      </c>
      <c r="Y319" s="80">
        <v>46875</v>
      </c>
      <c r="Z319" s="84">
        <v>28734</v>
      </c>
    </row>
    <row r="320" spans="1:26" s="35" customFormat="1" x14ac:dyDescent="0.3">
      <c r="A320" s="17" t="s">
        <v>64</v>
      </c>
      <c r="B320" s="75"/>
      <c r="C320" s="52">
        <v>205638</v>
      </c>
      <c r="D320" s="52">
        <v>3616</v>
      </c>
      <c r="E320" s="52">
        <v>3860</v>
      </c>
      <c r="F320" s="52">
        <v>292019</v>
      </c>
      <c r="G320" s="61"/>
      <c r="H320" s="54">
        <v>2362</v>
      </c>
      <c r="I320" s="54">
        <v>315</v>
      </c>
      <c r="J320" s="54">
        <v>140298</v>
      </c>
      <c r="K320" s="54">
        <v>59620</v>
      </c>
      <c r="L320" s="61"/>
      <c r="M320" s="54">
        <v>310</v>
      </c>
      <c r="N320" s="54">
        <v>284</v>
      </c>
      <c r="O320" s="54">
        <v>28967</v>
      </c>
      <c r="P320" s="54">
        <v>42031</v>
      </c>
      <c r="Q320" s="61"/>
      <c r="R320" s="54">
        <v>333</v>
      </c>
      <c r="S320" s="54">
        <v>256</v>
      </c>
      <c r="T320" s="54">
        <v>9511</v>
      </c>
      <c r="U320" s="54">
        <v>11592</v>
      </c>
      <c r="V320" s="61"/>
      <c r="W320" s="54">
        <v>3005</v>
      </c>
      <c r="X320" s="54">
        <v>855</v>
      </c>
      <c r="Y320" s="54">
        <v>178776</v>
      </c>
      <c r="Z320" s="54">
        <v>113243</v>
      </c>
    </row>
    <row r="321" spans="1:26" ht="18.75" customHeight="1" x14ac:dyDescent="0.3"/>
    <row r="322" spans="1:26" x14ac:dyDescent="0.3">
      <c r="A322" s="323" t="s">
        <v>65</v>
      </c>
      <c r="B322" s="323"/>
      <c r="C322" s="323"/>
      <c r="D322" s="323"/>
      <c r="E322" s="323"/>
      <c r="F322" s="323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</row>
    <row r="323" spans="1:26" x14ac:dyDescent="0.2">
      <c r="A323" s="324" t="s">
        <v>27</v>
      </c>
      <c r="B323" s="1"/>
      <c r="C323" s="326" t="s">
        <v>23</v>
      </c>
      <c r="D323" s="326"/>
      <c r="E323" s="326"/>
      <c r="F323" s="326"/>
      <c r="G323" s="63"/>
      <c r="H323" s="328" t="s">
        <v>30</v>
      </c>
      <c r="I323" s="328"/>
      <c r="J323" s="328"/>
      <c r="K323" s="328"/>
      <c r="L323" s="3"/>
      <c r="M323" s="327" t="s">
        <v>35</v>
      </c>
      <c r="N323" s="325"/>
      <c r="O323" s="325"/>
      <c r="P323" s="325"/>
      <c r="Q323" s="4"/>
      <c r="R323" s="327" t="s">
        <v>36</v>
      </c>
      <c r="S323" s="325"/>
      <c r="T323" s="325"/>
      <c r="U323" s="325"/>
      <c r="V323" s="4"/>
      <c r="W323" s="327" t="s">
        <v>37</v>
      </c>
      <c r="X323" s="325"/>
      <c r="Y323" s="325"/>
      <c r="Z323" s="325"/>
    </row>
    <row r="324" spans="1:26" x14ac:dyDescent="0.2">
      <c r="A324" s="324"/>
      <c r="B324" s="1"/>
      <c r="C324" s="327"/>
      <c r="D324" s="327"/>
      <c r="E324" s="327"/>
      <c r="F324" s="327"/>
      <c r="G324" s="3"/>
      <c r="H324" s="329" t="s">
        <v>31</v>
      </c>
      <c r="I324" s="329"/>
      <c r="J324" s="329" t="s">
        <v>32</v>
      </c>
      <c r="K324" s="329"/>
      <c r="L324" s="64"/>
      <c r="M324" s="329" t="s">
        <v>31</v>
      </c>
      <c r="N324" s="329"/>
      <c r="O324" s="329" t="s">
        <v>32</v>
      </c>
      <c r="P324" s="329"/>
      <c r="Q324" s="5"/>
      <c r="R324" s="329" t="s">
        <v>31</v>
      </c>
      <c r="S324" s="329"/>
      <c r="T324" s="329" t="s">
        <v>32</v>
      </c>
      <c r="U324" s="329"/>
      <c r="V324" s="5"/>
      <c r="W324" s="329" t="s">
        <v>31</v>
      </c>
      <c r="X324" s="329"/>
      <c r="Y324" s="329" t="s">
        <v>32</v>
      </c>
      <c r="Z324" s="329"/>
    </row>
    <row r="325" spans="1:26" ht="16.8" x14ac:dyDescent="0.3">
      <c r="A325" s="325"/>
      <c r="B325" s="2"/>
      <c r="C325" s="6" t="s">
        <v>29</v>
      </c>
      <c r="D325" s="6" t="s">
        <v>25</v>
      </c>
      <c r="E325" s="6" t="s">
        <v>24</v>
      </c>
      <c r="F325" s="6" t="s">
        <v>26</v>
      </c>
      <c r="G325" s="7"/>
      <c r="H325" s="6" t="s">
        <v>33</v>
      </c>
      <c r="I325" s="6" t="s">
        <v>34</v>
      </c>
      <c r="J325" s="6" t="s">
        <v>33</v>
      </c>
      <c r="K325" s="6" t="s">
        <v>34</v>
      </c>
      <c r="L325" s="7"/>
      <c r="M325" s="6" t="s">
        <v>33</v>
      </c>
      <c r="N325" s="6" t="s">
        <v>34</v>
      </c>
      <c r="O325" s="6" t="s">
        <v>33</v>
      </c>
      <c r="P325" s="6" t="s">
        <v>34</v>
      </c>
      <c r="Q325" s="7"/>
      <c r="R325" s="6" t="s">
        <v>33</v>
      </c>
      <c r="S325" s="6" t="s">
        <v>34</v>
      </c>
      <c r="T325" s="6" t="s">
        <v>33</v>
      </c>
      <c r="U325" s="6" t="s">
        <v>34</v>
      </c>
      <c r="V325" s="7"/>
      <c r="W325" s="6" t="s">
        <v>33</v>
      </c>
      <c r="X325" s="6" t="s">
        <v>34</v>
      </c>
      <c r="Y325" s="6" t="s">
        <v>33</v>
      </c>
      <c r="Z325" s="6" t="s">
        <v>34</v>
      </c>
    </row>
    <row r="326" spans="1:26" x14ac:dyDescent="0.3">
      <c r="A326" s="11" t="s">
        <v>0</v>
      </c>
      <c r="B326" s="8"/>
      <c r="C326" s="15">
        <v>12175</v>
      </c>
      <c r="D326" s="15">
        <v>272</v>
      </c>
      <c r="E326" s="15">
        <v>286</v>
      </c>
      <c r="F326" s="15">
        <v>17587</v>
      </c>
      <c r="G326" s="9"/>
      <c r="H326" s="15">
        <v>198</v>
      </c>
      <c r="I326" s="15">
        <v>20</v>
      </c>
      <c r="J326" s="15">
        <v>7708</v>
      </c>
      <c r="K326" s="15">
        <v>3769</v>
      </c>
      <c r="L326" s="9"/>
      <c r="M326" s="15">
        <v>15</v>
      </c>
      <c r="N326" s="15">
        <v>12</v>
      </c>
      <c r="O326" s="15">
        <v>1751</v>
      </c>
      <c r="P326" s="15">
        <v>2771</v>
      </c>
      <c r="Q326" s="9"/>
      <c r="R326" s="15">
        <v>27</v>
      </c>
      <c r="S326" s="15">
        <v>14</v>
      </c>
      <c r="T326" s="15">
        <v>726</v>
      </c>
      <c r="U326" s="15">
        <v>862</v>
      </c>
      <c r="V326" s="9"/>
      <c r="W326" s="15">
        <v>240</v>
      </c>
      <c r="X326" s="15">
        <v>46</v>
      </c>
      <c r="Y326" s="15">
        <v>10185</v>
      </c>
      <c r="Z326" s="15">
        <v>7402</v>
      </c>
    </row>
    <row r="327" spans="1:26" x14ac:dyDescent="0.3">
      <c r="A327" s="11" t="s">
        <v>1</v>
      </c>
      <c r="B327" s="8"/>
      <c r="C327" s="15">
        <v>295</v>
      </c>
      <c r="D327" s="15">
        <v>10</v>
      </c>
      <c r="E327" s="15">
        <v>11</v>
      </c>
      <c r="F327" s="15">
        <v>402</v>
      </c>
      <c r="G327" s="9"/>
      <c r="H327" s="15">
        <v>9</v>
      </c>
      <c r="I327" s="15">
        <v>0</v>
      </c>
      <c r="J327" s="15">
        <v>180</v>
      </c>
      <c r="K327" s="15">
        <v>84</v>
      </c>
      <c r="L327" s="9"/>
      <c r="M327" s="15">
        <v>1</v>
      </c>
      <c r="N327" s="15">
        <v>1</v>
      </c>
      <c r="O327" s="15">
        <v>33</v>
      </c>
      <c r="P327" s="15">
        <v>63</v>
      </c>
      <c r="Q327" s="9"/>
      <c r="R327" s="15">
        <v>0</v>
      </c>
      <c r="S327" s="15">
        <v>0</v>
      </c>
      <c r="T327" s="15">
        <v>17</v>
      </c>
      <c r="U327" s="15">
        <v>25</v>
      </c>
      <c r="V327" s="9"/>
      <c r="W327" s="15">
        <v>10</v>
      </c>
      <c r="X327" s="15">
        <v>1</v>
      </c>
      <c r="Y327" s="15">
        <v>230</v>
      </c>
      <c r="Z327" s="15">
        <v>172</v>
      </c>
    </row>
    <row r="328" spans="1:26" x14ac:dyDescent="0.3">
      <c r="A328" s="11" t="s">
        <v>2</v>
      </c>
      <c r="B328" s="8"/>
      <c r="C328" s="15">
        <v>35612</v>
      </c>
      <c r="D328" s="15">
        <v>524</v>
      </c>
      <c r="E328" s="15">
        <v>549</v>
      </c>
      <c r="F328" s="15">
        <v>49080</v>
      </c>
      <c r="G328" s="9"/>
      <c r="H328" s="15">
        <v>356</v>
      </c>
      <c r="I328" s="15">
        <v>42</v>
      </c>
      <c r="J328" s="15">
        <v>24147</v>
      </c>
      <c r="K328" s="15">
        <v>10094</v>
      </c>
      <c r="L328" s="9"/>
      <c r="M328" s="15">
        <v>34</v>
      </c>
      <c r="N328" s="15">
        <v>38</v>
      </c>
      <c r="O328" s="15">
        <v>4404</v>
      </c>
      <c r="P328" s="15">
        <v>6422</v>
      </c>
      <c r="Q328" s="9"/>
      <c r="R328" s="15">
        <v>49</v>
      </c>
      <c r="S328" s="15">
        <v>30</v>
      </c>
      <c r="T328" s="15">
        <v>1884</v>
      </c>
      <c r="U328" s="15">
        <v>2129</v>
      </c>
      <c r="V328" s="9"/>
      <c r="W328" s="15">
        <v>439</v>
      </c>
      <c r="X328" s="15">
        <v>110</v>
      </c>
      <c r="Y328" s="15">
        <v>30435</v>
      </c>
      <c r="Z328" s="15">
        <v>18645</v>
      </c>
    </row>
    <row r="329" spans="1:26" x14ac:dyDescent="0.3">
      <c r="A329" s="11" t="s">
        <v>3</v>
      </c>
      <c r="B329" s="8"/>
      <c r="C329" s="15">
        <v>3264</v>
      </c>
      <c r="D329" s="15">
        <v>68</v>
      </c>
      <c r="E329" s="15">
        <v>73</v>
      </c>
      <c r="F329" s="15">
        <v>4314</v>
      </c>
      <c r="G329" s="9"/>
      <c r="H329" s="15">
        <v>47</v>
      </c>
      <c r="I329" s="15">
        <v>7</v>
      </c>
      <c r="J329" s="15">
        <v>2102</v>
      </c>
      <c r="K329" s="15">
        <v>858</v>
      </c>
      <c r="L329" s="9"/>
      <c r="M329" s="15">
        <v>4</v>
      </c>
      <c r="N329" s="15">
        <v>4</v>
      </c>
      <c r="O329" s="15">
        <v>380</v>
      </c>
      <c r="P329" s="15">
        <v>565</v>
      </c>
      <c r="Q329" s="9"/>
      <c r="R329" s="15">
        <v>8</v>
      </c>
      <c r="S329" s="15">
        <v>3</v>
      </c>
      <c r="T329" s="15">
        <v>171</v>
      </c>
      <c r="U329" s="15">
        <v>238</v>
      </c>
      <c r="V329" s="9"/>
      <c r="W329" s="15">
        <v>59</v>
      </c>
      <c r="X329" s="15">
        <v>14</v>
      </c>
      <c r="Y329" s="15">
        <v>2653</v>
      </c>
      <c r="Z329" s="15">
        <v>1661</v>
      </c>
    </row>
    <row r="330" spans="1:26" x14ac:dyDescent="0.3">
      <c r="A330" s="11" t="s">
        <v>4</v>
      </c>
      <c r="B330" s="8"/>
      <c r="C330" s="15">
        <v>14365</v>
      </c>
      <c r="D330" s="15">
        <v>344</v>
      </c>
      <c r="E330" s="15">
        <v>376</v>
      </c>
      <c r="F330" s="15">
        <v>19994</v>
      </c>
      <c r="G330" s="9"/>
      <c r="H330" s="15">
        <v>230</v>
      </c>
      <c r="I330" s="15">
        <v>40</v>
      </c>
      <c r="J330" s="15">
        <v>9823</v>
      </c>
      <c r="K330" s="15">
        <v>4614</v>
      </c>
      <c r="L330" s="9"/>
      <c r="M330" s="15">
        <v>38</v>
      </c>
      <c r="N330" s="15">
        <v>26</v>
      </c>
      <c r="O330" s="15">
        <v>1820</v>
      </c>
      <c r="P330" s="15">
        <v>2617</v>
      </c>
      <c r="Q330" s="9"/>
      <c r="R330" s="15">
        <v>23</v>
      </c>
      <c r="S330" s="15">
        <v>19</v>
      </c>
      <c r="T330" s="15">
        <v>508</v>
      </c>
      <c r="U330" s="15">
        <v>612</v>
      </c>
      <c r="V330" s="9"/>
      <c r="W330" s="15">
        <v>291</v>
      </c>
      <c r="X330" s="15">
        <v>85</v>
      </c>
      <c r="Y330" s="15">
        <v>12151</v>
      </c>
      <c r="Z330" s="15">
        <v>7843</v>
      </c>
    </row>
    <row r="331" spans="1:26" x14ac:dyDescent="0.3">
      <c r="A331" s="11" t="s">
        <v>5</v>
      </c>
      <c r="B331" s="8"/>
      <c r="C331" s="15">
        <v>3540</v>
      </c>
      <c r="D331" s="15">
        <v>77</v>
      </c>
      <c r="E331" s="15">
        <v>85</v>
      </c>
      <c r="F331" s="15">
        <v>4679</v>
      </c>
      <c r="G331" s="9"/>
      <c r="H331" s="15">
        <v>56</v>
      </c>
      <c r="I331" s="15">
        <v>7</v>
      </c>
      <c r="J331" s="15">
        <v>2219</v>
      </c>
      <c r="K331" s="15">
        <v>1067</v>
      </c>
      <c r="L331" s="9"/>
      <c r="M331" s="15">
        <v>7</v>
      </c>
      <c r="N331" s="15">
        <v>6</v>
      </c>
      <c r="O331" s="15">
        <v>401</v>
      </c>
      <c r="P331" s="15">
        <v>573</v>
      </c>
      <c r="Q331" s="9"/>
      <c r="R331" s="15">
        <v>5</v>
      </c>
      <c r="S331" s="15">
        <v>4</v>
      </c>
      <c r="T331" s="15">
        <v>180</v>
      </c>
      <c r="U331" s="15">
        <v>239</v>
      </c>
      <c r="V331" s="9"/>
      <c r="W331" s="15">
        <v>68</v>
      </c>
      <c r="X331" s="15">
        <v>17</v>
      </c>
      <c r="Y331" s="15">
        <v>2800</v>
      </c>
      <c r="Z331" s="15">
        <v>1879</v>
      </c>
    </row>
    <row r="332" spans="1:26" x14ac:dyDescent="0.3">
      <c r="A332" s="11" t="s">
        <v>6</v>
      </c>
      <c r="B332" s="8"/>
      <c r="C332" s="15">
        <v>8769</v>
      </c>
      <c r="D332" s="15">
        <v>85</v>
      </c>
      <c r="E332" s="15">
        <v>88</v>
      </c>
      <c r="F332" s="15">
        <v>11260</v>
      </c>
      <c r="G332" s="9"/>
      <c r="H332" s="15">
        <v>54</v>
      </c>
      <c r="I332" s="15">
        <v>6</v>
      </c>
      <c r="J332" s="15">
        <v>5188</v>
      </c>
      <c r="K332" s="15">
        <v>2338</v>
      </c>
      <c r="L332" s="9"/>
      <c r="M332" s="15">
        <v>4</v>
      </c>
      <c r="N332" s="15">
        <v>2</v>
      </c>
      <c r="O332" s="15">
        <v>828</v>
      </c>
      <c r="P332" s="15">
        <v>1551</v>
      </c>
      <c r="Q332" s="9"/>
      <c r="R332" s="15">
        <v>16</v>
      </c>
      <c r="S332" s="15">
        <v>6</v>
      </c>
      <c r="T332" s="15">
        <v>596</v>
      </c>
      <c r="U332" s="15">
        <v>759</v>
      </c>
      <c r="V332" s="9"/>
      <c r="W332" s="15">
        <v>74</v>
      </c>
      <c r="X332" s="15">
        <v>14</v>
      </c>
      <c r="Y332" s="15">
        <v>6612</v>
      </c>
      <c r="Z332" s="15">
        <v>4648</v>
      </c>
    </row>
    <row r="333" spans="1:26" x14ac:dyDescent="0.3">
      <c r="A333" s="11" t="s">
        <v>7</v>
      </c>
      <c r="B333" s="8"/>
      <c r="C333" s="15">
        <v>18321</v>
      </c>
      <c r="D333" s="15">
        <v>362</v>
      </c>
      <c r="E333" s="15">
        <v>380</v>
      </c>
      <c r="F333" s="15">
        <v>24906</v>
      </c>
      <c r="G333" s="9"/>
      <c r="H333" s="15">
        <v>232</v>
      </c>
      <c r="I333" s="15">
        <v>40</v>
      </c>
      <c r="J333" s="15">
        <v>11851</v>
      </c>
      <c r="K333" s="15">
        <v>5940</v>
      </c>
      <c r="L333" s="9"/>
      <c r="M333" s="15">
        <v>29</v>
      </c>
      <c r="N333" s="15">
        <v>24</v>
      </c>
      <c r="O333" s="15">
        <v>2344</v>
      </c>
      <c r="P333" s="15">
        <v>3104</v>
      </c>
      <c r="Q333" s="9"/>
      <c r="R333" s="15">
        <v>37</v>
      </c>
      <c r="S333" s="15">
        <v>18</v>
      </c>
      <c r="T333" s="15">
        <v>758</v>
      </c>
      <c r="U333" s="15">
        <v>909</v>
      </c>
      <c r="V333" s="9"/>
      <c r="W333" s="15">
        <v>298</v>
      </c>
      <c r="X333" s="15">
        <v>82</v>
      </c>
      <c r="Y333" s="15">
        <v>14953</v>
      </c>
      <c r="Z333" s="15">
        <v>9953</v>
      </c>
    </row>
    <row r="334" spans="1:26" s="35" customFormat="1" x14ac:dyDescent="0.3">
      <c r="A334" s="17" t="s">
        <v>8</v>
      </c>
      <c r="B334" s="65"/>
      <c r="C334" s="49">
        <v>96341</v>
      </c>
      <c r="D334" s="49">
        <v>1742</v>
      </c>
      <c r="E334" s="49">
        <v>1848</v>
      </c>
      <c r="F334" s="49">
        <v>132222</v>
      </c>
      <c r="G334" s="20"/>
      <c r="H334" s="49">
        <v>1182</v>
      </c>
      <c r="I334" s="49">
        <v>162</v>
      </c>
      <c r="J334" s="49">
        <v>63218</v>
      </c>
      <c r="K334" s="49">
        <v>28764</v>
      </c>
      <c r="L334" s="20"/>
      <c r="M334" s="49">
        <v>132</v>
      </c>
      <c r="N334" s="49">
        <v>113</v>
      </c>
      <c r="O334" s="49">
        <v>11961</v>
      </c>
      <c r="P334" s="49">
        <v>17666</v>
      </c>
      <c r="Q334" s="20"/>
      <c r="R334" s="49">
        <v>165</v>
      </c>
      <c r="S334" s="49">
        <v>94</v>
      </c>
      <c r="T334" s="49">
        <v>4840</v>
      </c>
      <c r="U334" s="49">
        <v>5773</v>
      </c>
      <c r="V334" s="20"/>
      <c r="W334" s="49">
        <v>1479</v>
      </c>
      <c r="X334" s="49">
        <v>369</v>
      </c>
      <c r="Y334" s="49">
        <v>80019</v>
      </c>
      <c r="Z334" s="49">
        <v>52203</v>
      </c>
    </row>
    <row r="335" spans="1:26" x14ac:dyDescent="0.3">
      <c r="A335" s="11" t="s">
        <v>9</v>
      </c>
      <c r="B335" s="8"/>
      <c r="C335" s="15">
        <v>17077</v>
      </c>
      <c r="D335" s="15">
        <v>246</v>
      </c>
      <c r="E335" s="15">
        <v>253</v>
      </c>
      <c r="F335" s="15">
        <v>23034</v>
      </c>
      <c r="G335" s="9"/>
      <c r="H335" s="15">
        <v>149</v>
      </c>
      <c r="I335" s="15">
        <v>13</v>
      </c>
      <c r="J335" s="15">
        <v>10981</v>
      </c>
      <c r="K335" s="15">
        <v>5491</v>
      </c>
      <c r="L335" s="9"/>
      <c r="M335" s="15">
        <v>14</v>
      </c>
      <c r="N335" s="15">
        <v>15</v>
      </c>
      <c r="O335" s="15">
        <v>1781</v>
      </c>
      <c r="P335" s="15">
        <v>2845</v>
      </c>
      <c r="Q335" s="9"/>
      <c r="R335" s="15">
        <v>38</v>
      </c>
      <c r="S335" s="15">
        <v>24</v>
      </c>
      <c r="T335" s="15">
        <v>867</v>
      </c>
      <c r="U335" s="15">
        <v>1069</v>
      </c>
      <c r="V335" s="9"/>
      <c r="W335" s="15">
        <v>201</v>
      </c>
      <c r="X335" s="15">
        <v>52</v>
      </c>
      <c r="Y335" s="15">
        <v>13629</v>
      </c>
      <c r="Z335" s="15">
        <v>9405</v>
      </c>
    </row>
    <row r="336" spans="1:26" x14ac:dyDescent="0.3">
      <c r="A336" s="11" t="s">
        <v>10</v>
      </c>
      <c r="B336" s="8"/>
      <c r="C336" s="15">
        <v>2363</v>
      </c>
      <c r="D336" s="15">
        <v>48</v>
      </c>
      <c r="E336" s="15">
        <v>50</v>
      </c>
      <c r="F336" s="15">
        <v>3412</v>
      </c>
      <c r="G336" s="9"/>
      <c r="H336" s="15">
        <v>34</v>
      </c>
      <c r="I336" s="15">
        <v>3</v>
      </c>
      <c r="J336" s="15">
        <v>1597</v>
      </c>
      <c r="K336" s="15">
        <v>711</v>
      </c>
      <c r="L336" s="9"/>
      <c r="M336" s="15">
        <v>4</v>
      </c>
      <c r="N336" s="15">
        <v>3</v>
      </c>
      <c r="O336" s="15">
        <v>327</v>
      </c>
      <c r="P336" s="15">
        <v>483</v>
      </c>
      <c r="Q336" s="9"/>
      <c r="R336" s="15">
        <v>5</v>
      </c>
      <c r="S336" s="15">
        <v>1</v>
      </c>
      <c r="T336" s="15">
        <v>148</v>
      </c>
      <c r="U336" s="15">
        <v>146</v>
      </c>
      <c r="V336" s="9"/>
      <c r="W336" s="15">
        <v>43</v>
      </c>
      <c r="X336" s="15">
        <v>7</v>
      </c>
      <c r="Y336" s="15">
        <v>2072</v>
      </c>
      <c r="Z336" s="15">
        <v>1340</v>
      </c>
    </row>
    <row r="337" spans="1:26" x14ac:dyDescent="0.3">
      <c r="A337" s="11" t="s">
        <v>11</v>
      </c>
      <c r="B337" s="8"/>
      <c r="C337" s="15">
        <v>5482</v>
      </c>
      <c r="D337" s="15">
        <v>95</v>
      </c>
      <c r="E337" s="15">
        <v>99</v>
      </c>
      <c r="F337" s="15">
        <v>8002</v>
      </c>
      <c r="G337" s="9"/>
      <c r="H337" s="15">
        <v>66</v>
      </c>
      <c r="I337" s="15">
        <v>6</v>
      </c>
      <c r="J337" s="15">
        <v>3706</v>
      </c>
      <c r="K337" s="15">
        <v>1701</v>
      </c>
      <c r="L337" s="9"/>
      <c r="M337" s="15">
        <v>6</v>
      </c>
      <c r="N337" s="15">
        <v>5</v>
      </c>
      <c r="O337" s="15">
        <v>812</v>
      </c>
      <c r="P337" s="15">
        <v>1131</v>
      </c>
      <c r="Q337" s="9"/>
      <c r="R337" s="15">
        <v>7</v>
      </c>
      <c r="S337" s="15">
        <v>9</v>
      </c>
      <c r="T337" s="15">
        <v>285</v>
      </c>
      <c r="U337" s="15">
        <v>367</v>
      </c>
      <c r="V337" s="9"/>
      <c r="W337" s="15">
        <v>79</v>
      </c>
      <c r="X337" s="15">
        <v>20</v>
      </c>
      <c r="Y337" s="15">
        <v>4803</v>
      </c>
      <c r="Z337" s="15">
        <v>3199</v>
      </c>
    </row>
    <row r="338" spans="1:26" x14ac:dyDescent="0.3">
      <c r="A338" s="11" t="s">
        <v>12</v>
      </c>
      <c r="B338" s="8"/>
      <c r="C338" s="15">
        <v>23745</v>
      </c>
      <c r="D338" s="15">
        <v>366</v>
      </c>
      <c r="E338" s="15">
        <v>385</v>
      </c>
      <c r="F338" s="15">
        <v>33031</v>
      </c>
      <c r="G338" s="9"/>
      <c r="H338" s="15">
        <v>215</v>
      </c>
      <c r="I338" s="15">
        <v>23</v>
      </c>
      <c r="J338" s="15">
        <v>15753</v>
      </c>
      <c r="K338" s="15">
        <v>6413</v>
      </c>
      <c r="L338" s="9"/>
      <c r="M338" s="15">
        <v>34</v>
      </c>
      <c r="N338" s="15">
        <v>22</v>
      </c>
      <c r="O338" s="15">
        <v>3259</v>
      </c>
      <c r="P338" s="15">
        <v>4720</v>
      </c>
      <c r="Q338" s="9"/>
      <c r="R338" s="15">
        <v>55</v>
      </c>
      <c r="S338" s="15">
        <v>36</v>
      </c>
      <c r="T338" s="15">
        <v>1358</v>
      </c>
      <c r="U338" s="15">
        <v>1528</v>
      </c>
      <c r="V338" s="9"/>
      <c r="W338" s="15">
        <v>304</v>
      </c>
      <c r="X338" s="15">
        <v>81</v>
      </c>
      <c r="Y338" s="15">
        <v>20370</v>
      </c>
      <c r="Z338" s="15">
        <v>12661</v>
      </c>
    </row>
    <row r="339" spans="1:26" s="35" customFormat="1" x14ac:dyDescent="0.3">
      <c r="A339" s="47" t="s">
        <v>13</v>
      </c>
      <c r="B339" s="66"/>
      <c r="C339" s="19">
        <v>48667</v>
      </c>
      <c r="D339" s="104">
        <v>755</v>
      </c>
      <c r="E339" s="104">
        <v>787</v>
      </c>
      <c r="F339" s="19">
        <v>67479</v>
      </c>
      <c r="G339" s="20"/>
      <c r="H339" s="104">
        <v>464</v>
      </c>
      <c r="I339" s="104">
        <v>45</v>
      </c>
      <c r="J339" s="19">
        <v>32037</v>
      </c>
      <c r="K339" s="19">
        <v>14316</v>
      </c>
      <c r="L339" s="20"/>
      <c r="M339" s="104">
        <v>58</v>
      </c>
      <c r="N339" s="104">
        <v>45</v>
      </c>
      <c r="O339" s="104">
        <v>6179</v>
      </c>
      <c r="P339" s="104">
        <v>9179</v>
      </c>
      <c r="Q339" s="20"/>
      <c r="R339" s="19">
        <v>105</v>
      </c>
      <c r="S339" s="19">
        <v>70</v>
      </c>
      <c r="T339" s="19">
        <v>2658</v>
      </c>
      <c r="U339" s="19">
        <v>3110</v>
      </c>
      <c r="V339" s="20"/>
      <c r="W339" s="104">
        <v>627</v>
      </c>
      <c r="X339" s="104">
        <v>160</v>
      </c>
      <c r="Y339" s="104">
        <v>40874</v>
      </c>
      <c r="Z339" s="19">
        <v>26605</v>
      </c>
    </row>
    <row r="340" spans="1:26" x14ac:dyDescent="0.3">
      <c r="A340" s="11" t="s">
        <v>14</v>
      </c>
      <c r="B340" s="8"/>
      <c r="C340" s="15">
        <v>3671</v>
      </c>
      <c r="D340" s="15">
        <v>86</v>
      </c>
      <c r="E340" s="15">
        <v>92</v>
      </c>
      <c r="F340" s="15">
        <v>5524</v>
      </c>
      <c r="G340" s="9"/>
      <c r="H340" s="15">
        <v>59</v>
      </c>
      <c r="I340" s="15">
        <v>4</v>
      </c>
      <c r="J340" s="15">
        <v>2561</v>
      </c>
      <c r="K340" s="15">
        <v>1213</v>
      </c>
      <c r="L340" s="9"/>
      <c r="M340" s="15">
        <v>11</v>
      </c>
      <c r="N340" s="15">
        <v>5</v>
      </c>
      <c r="O340" s="15">
        <v>534</v>
      </c>
      <c r="P340" s="15">
        <v>867</v>
      </c>
      <c r="Q340" s="9"/>
      <c r="R340" s="15">
        <v>8</v>
      </c>
      <c r="S340" s="15">
        <v>5</v>
      </c>
      <c r="T340" s="15">
        <v>155</v>
      </c>
      <c r="U340" s="15">
        <v>194</v>
      </c>
      <c r="V340" s="9"/>
      <c r="W340" s="15">
        <v>78</v>
      </c>
      <c r="X340" s="15">
        <v>14</v>
      </c>
      <c r="Y340" s="15">
        <v>3250</v>
      </c>
      <c r="Z340" s="15">
        <v>2274</v>
      </c>
    </row>
    <row r="341" spans="1:26" x14ac:dyDescent="0.3">
      <c r="A341" s="11" t="s">
        <v>15</v>
      </c>
      <c r="B341" s="8"/>
      <c r="C341" s="15">
        <v>581</v>
      </c>
      <c r="D341" s="15">
        <v>17</v>
      </c>
      <c r="E341" s="15">
        <v>19</v>
      </c>
      <c r="F341" s="15">
        <v>956</v>
      </c>
      <c r="G341" s="9"/>
      <c r="H341" s="15">
        <v>10</v>
      </c>
      <c r="I341" s="15">
        <v>1</v>
      </c>
      <c r="J341" s="15">
        <v>413</v>
      </c>
      <c r="K341" s="15">
        <v>179</v>
      </c>
      <c r="L341" s="9"/>
      <c r="M341" s="15">
        <v>2</v>
      </c>
      <c r="N341" s="15">
        <v>3</v>
      </c>
      <c r="O341" s="15">
        <v>121</v>
      </c>
      <c r="P341" s="15">
        <v>190</v>
      </c>
      <c r="Q341" s="9"/>
      <c r="R341" s="15">
        <v>3</v>
      </c>
      <c r="S341" s="15">
        <v>0</v>
      </c>
      <c r="T341" s="15">
        <v>23</v>
      </c>
      <c r="U341" s="15">
        <v>30</v>
      </c>
      <c r="V341" s="9"/>
      <c r="W341" s="15">
        <v>15</v>
      </c>
      <c r="X341" s="15">
        <v>4</v>
      </c>
      <c r="Y341" s="15">
        <v>557</v>
      </c>
      <c r="Z341" s="15">
        <v>399</v>
      </c>
    </row>
    <row r="342" spans="1:26" x14ac:dyDescent="0.3">
      <c r="A342" s="11" t="s">
        <v>16</v>
      </c>
      <c r="B342" s="8"/>
      <c r="C342" s="15">
        <v>9698</v>
      </c>
      <c r="D342" s="15">
        <v>229</v>
      </c>
      <c r="E342" s="15">
        <v>242</v>
      </c>
      <c r="F342" s="15">
        <v>14802</v>
      </c>
      <c r="G342" s="9"/>
      <c r="H342" s="15">
        <v>153</v>
      </c>
      <c r="I342" s="15">
        <v>18</v>
      </c>
      <c r="J342" s="15">
        <v>6967</v>
      </c>
      <c r="K342" s="15">
        <v>2197</v>
      </c>
      <c r="L342" s="9"/>
      <c r="M342" s="15">
        <v>19</v>
      </c>
      <c r="N342" s="15">
        <v>23</v>
      </c>
      <c r="O342" s="15">
        <v>1880</v>
      </c>
      <c r="P342" s="15">
        <v>2627</v>
      </c>
      <c r="Q342" s="9"/>
      <c r="R342" s="15">
        <v>22</v>
      </c>
      <c r="S342" s="15">
        <v>7</v>
      </c>
      <c r="T342" s="15">
        <v>552</v>
      </c>
      <c r="U342" s="15">
        <v>579</v>
      </c>
      <c r="V342" s="9"/>
      <c r="W342" s="15">
        <v>194</v>
      </c>
      <c r="X342" s="15">
        <v>48</v>
      </c>
      <c r="Y342" s="15">
        <v>9399</v>
      </c>
      <c r="Z342" s="15">
        <v>5403</v>
      </c>
    </row>
    <row r="343" spans="1:26" x14ac:dyDescent="0.3">
      <c r="A343" s="11" t="s">
        <v>17</v>
      </c>
      <c r="B343" s="8"/>
      <c r="C343" s="15">
        <v>10287</v>
      </c>
      <c r="D343" s="15">
        <v>232</v>
      </c>
      <c r="E343" s="15">
        <v>267</v>
      </c>
      <c r="F343" s="15">
        <v>16569</v>
      </c>
      <c r="G343" s="9"/>
      <c r="H343" s="15">
        <v>160</v>
      </c>
      <c r="I343" s="15">
        <v>15</v>
      </c>
      <c r="J343" s="15">
        <v>7451</v>
      </c>
      <c r="K343" s="15">
        <v>2778</v>
      </c>
      <c r="L343" s="9"/>
      <c r="M343" s="15">
        <v>39</v>
      </c>
      <c r="N343" s="15">
        <v>29</v>
      </c>
      <c r="O343" s="15">
        <v>2203</v>
      </c>
      <c r="P343" s="15">
        <v>3140</v>
      </c>
      <c r="Q343" s="9"/>
      <c r="R343" s="15">
        <v>17</v>
      </c>
      <c r="S343" s="15">
        <v>7</v>
      </c>
      <c r="T343" s="15">
        <v>483</v>
      </c>
      <c r="U343" s="15">
        <v>514</v>
      </c>
      <c r="V343" s="9"/>
      <c r="W343" s="15">
        <v>216</v>
      </c>
      <c r="X343" s="15">
        <v>51</v>
      </c>
      <c r="Y343" s="15">
        <v>10137</v>
      </c>
      <c r="Z343" s="15">
        <v>6432</v>
      </c>
    </row>
    <row r="344" spans="1:26" x14ac:dyDescent="0.3">
      <c r="A344" s="11" t="s">
        <v>18</v>
      </c>
      <c r="B344" s="8"/>
      <c r="C344" s="15">
        <v>949</v>
      </c>
      <c r="D344" s="15">
        <v>42</v>
      </c>
      <c r="E344" s="15">
        <v>51</v>
      </c>
      <c r="F344" s="15">
        <v>1634</v>
      </c>
      <c r="G344" s="9"/>
      <c r="H344" s="15">
        <v>34</v>
      </c>
      <c r="I344" s="15">
        <v>2</v>
      </c>
      <c r="J344" s="15">
        <v>700</v>
      </c>
      <c r="K344" s="15">
        <v>283</v>
      </c>
      <c r="L344" s="9"/>
      <c r="M344" s="15">
        <v>6</v>
      </c>
      <c r="N344" s="15">
        <v>4</v>
      </c>
      <c r="O344" s="15">
        <v>259</v>
      </c>
      <c r="P344" s="15">
        <v>290</v>
      </c>
      <c r="Q344" s="9"/>
      <c r="R344" s="15">
        <v>2</v>
      </c>
      <c r="S344" s="15">
        <v>3</v>
      </c>
      <c r="T344" s="15">
        <v>42</v>
      </c>
      <c r="U344" s="15">
        <v>60</v>
      </c>
      <c r="V344" s="9"/>
      <c r="W344" s="15">
        <v>42</v>
      </c>
      <c r="X344" s="15">
        <v>9</v>
      </c>
      <c r="Y344" s="15">
        <v>1001</v>
      </c>
      <c r="Z344" s="15">
        <v>633</v>
      </c>
    </row>
    <row r="345" spans="1:26" x14ac:dyDescent="0.3">
      <c r="A345" s="11" t="s">
        <v>19</v>
      </c>
      <c r="B345" s="8"/>
      <c r="C345" s="15">
        <v>2772</v>
      </c>
      <c r="D345" s="15">
        <v>111</v>
      </c>
      <c r="E345" s="15">
        <v>123</v>
      </c>
      <c r="F345" s="15">
        <v>4697</v>
      </c>
      <c r="G345" s="9"/>
      <c r="H345" s="15">
        <v>78</v>
      </c>
      <c r="I345" s="15">
        <v>6</v>
      </c>
      <c r="J345" s="15">
        <v>2048</v>
      </c>
      <c r="K345" s="15">
        <v>758</v>
      </c>
      <c r="L345" s="9"/>
      <c r="M345" s="15">
        <v>16</v>
      </c>
      <c r="N345" s="15">
        <v>7</v>
      </c>
      <c r="O345" s="15">
        <v>680</v>
      </c>
      <c r="P345" s="15">
        <v>922</v>
      </c>
      <c r="Q345" s="9"/>
      <c r="R345" s="15">
        <v>8</v>
      </c>
      <c r="S345" s="15">
        <v>8</v>
      </c>
      <c r="T345" s="15">
        <v>113</v>
      </c>
      <c r="U345" s="15">
        <v>176</v>
      </c>
      <c r="V345" s="9"/>
      <c r="W345" s="15">
        <v>102</v>
      </c>
      <c r="X345" s="15">
        <v>21</v>
      </c>
      <c r="Y345" s="15">
        <v>2841</v>
      </c>
      <c r="Z345" s="15">
        <v>1856</v>
      </c>
    </row>
    <row r="346" spans="1:26" x14ac:dyDescent="0.3">
      <c r="A346" s="11" t="s">
        <v>20</v>
      </c>
      <c r="B346" s="8"/>
      <c r="C346" s="15">
        <v>11790</v>
      </c>
      <c r="D346" s="15">
        <v>211</v>
      </c>
      <c r="E346" s="15">
        <v>229</v>
      </c>
      <c r="F346" s="15">
        <v>17718</v>
      </c>
      <c r="G346" s="9"/>
      <c r="H346" s="15">
        <v>128</v>
      </c>
      <c r="I346" s="15">
        <v>13</v>
      </c>
      <c r="J346" s="15">
        <v>8650</v>
      </c>
      <c r="K346" s="15">
        <v>3187</v>
      </c>
      <c r="L346" s="9"/>
      <c r="M346" s="15">
        <v>22</v>
      </c>
      <c r="N346" s="15">
        <v>24</v>
      </c>
      <c r="O346" s="15">
        <v>1956</v>
      </c>
      <c r="P346" s="15">
        <v>2804</v>
      </c>
      <c r="Q346" s="9"/>
      <c r="R346" s="15">
        <v>27</v>
      </c>
      <c r="S346" s="15">
        <v>15</v>
      </c>
      <c r="T346" s="15">
        <v>572</v>
      </c>
      <c r="U346" s="15">
        <v>549</v>
      </c>
      <c r="V346" s="9"/>
      <c r="W346" s="15">
        <v>177</v>
      </c>
      <c r="X346" s="15">
        <v>52</v>
      </c>
      <c r="Y346" s="15">
        <v>11178</v>
      </c>
      <c r="Z346" s="15">
        <v>6540</v>
      </c>
    </row>
    <row r="347" spans="1:26" x14ac:dyDescent="0.3">
      <c r="A347" s="11" t="s">
        <v>21</v>
      </c>
      <c r="B347" s="8"/>
      <c r="C347" s="15">
        <v>3472</v>
      </c>
      <c r="D347" s="15">
        <v>90</v>
      </c>
      <c r="E347" s="15">
        <v>95</v>
      </c>
      <c r="F347" s="15">
        <v>5263</v>
      </c>
      <c r="G347" s="9"/>
      <c r="H347" s="15">
        <v>68</v>
      </c>
      <c r="I347" s="15">
        <v>3</v>
      </c>
      <c r="J347" s="15">
        <v>2239</v>
      </c>
      <c r="K347" s="15">
        <v>1068</v>
      </c>
      <c r="L347" s="9"/>
      <c r="M347" s="15">
        <v>10</v>
      </c>
      <c r="N347" s="15">
        <v>4</v>
      </c>
      <c r="O347" s="15">
        <v>577</v>
      </c>
      <c r="P347" s="15">
        <v>903</v>
      </c>
      <c r="Q347" s="9"/>
      <c r="R347" s="15">
        <v>7</v>
      </c>
      <c r="S347" s="15">
        <v>3</v>
      </c>
      <c r="T347" s="15">
        <v>202</v>
      </c>
      <c r="U347" s="15">
        <v>274</v>
      </c>
      <c r="V347" s="9"/>
      <c r="W347" s="15">
        <v>85</v>
      </c>
      <c r="X347" s="15">
        <v>10</v>
      </c>
      <c r="Y347" s="15">
        <v>3018</v>
      </c>
      <c r="Z347" s="15">
        <v>2245</v>
      </c>
    </row>
    <row r="348" spans="1:26" s="35" customFormat="1" ht="22.8" x14ac:dyDescent="0.3">
      <c r="A348" s="16" t="s">
        <v>22</v>
      </c>
      <c r="B348" s="65"/>
      <c r="C348" s="104">
        <v>43220</v>
      </c>
      <c r="D348" s="19">
        <v>1018</v>
      </c>
      <c r="E348" s="19">
        <v>1118</v>
      </c>
      <c r="F348" s="104">
        <v>67163</v>
      </c>
      <c r="G348" s="20"/>
      <c r="H348" s="19">
        <v>690</v>
      </c>
      <c r="I348" s="19">
        <v>62</v>
      </c>
      <c r="J348" s="104">
        <v>31029</v>
      </c>
      <c r="K348" s="104">
        <v>11663</v>
      </c>
      <c r="L348" s="20"/>
      <c r="M348" s="19">
        <v>125</v>
      </c>
      <c r="N348" s="19">
        <v>99</v>
      </c>
      <c r="O348" s="19">
        <v>8210</v>
      </c>
      <c r="P348" s="19">
        <v>11743</v>
      </c>
      <c r="Q348" s="20"/>
      <c r="R348" s="104">
        <v>94</v>
      </c>
      <c r="S348" s="104">
        <v>48</v>
      </c>
      <c r="T348" s="104">
        <v>2142</v>
      </c>
      <c r="U348" s="104">
        <v>2376</v>
      </c>
      <c r="V348" s="20"/>
      <c r="W348" s="19">
        <v>909</v>
      </c>
      <c r="X348" s="19">
        <v>209</v>
      </c>
      <c r="Y348" s="19">
        <v>41381</v>
      </c>
      <c r="Z348" s="104">
        <v>25782</v>
      </c>
    </row>
    <row r="349" spans="1:26" s="35" customFormat="1" x14ac:dyDescent="0.3">
      <c r="A349" s="207" t="s">
        <v>66</v>
      </c>
      <c r="B349" s="67"/>
      <c r="C349" s="103">
        <v>188228</v>
      </c>
      <c r="D349" s="103">
        <v>3515</v>
      </c>
      <c r="E349" s="103">
        <v>3753</v>
      </c>
      <c r="F349" s="103">
        <v>266864</v>
      </c>
      <c r="G349" s="61"/>
      <c r="H349" s="103">
        <v>2336</v>
      </c>
      <c r="I349" s="103">
        <v>269</v>
      </c>
      <c r="J349" s="103">
        <v>126284</v>
      </c>
      <c r="K349" s="103">
        <v>54743</v>
      </c>
      <c r="L349" s="61"/>
      <c r="M349" s="103">
        <v>315</v>
      </c>
      <c r="N349" s="103">
        <v>257</v>
      </c>
      <c r="O349" s="103">
        <v>26350</v>
      </c>
      <c r="P349" s="103">
        <v>38588</v>
      </c>
      <c r="Q349" s="61"/>
      <c r="R349" s="103">
        <v>364</v>
      </c>
      <c r="S349" s="103">
        <v>212</v>
      </c>
      <c r="T349" s="103">
        <v>9640</v>
      </c>
      <c r="U349" s="103">
        <v>11259</v>
      </c>
      <c r="V349" s="61"/>
      <c r="W349" s="103">
        <v>3015</v>
      </c>
      <c r="X349" s="103">
        <v>738</v>
      </c>
      <c r="Y349" s="103">
        <v>162274</v>
      </c>
      <c r="Z349" s="103">
        <v>104590</v>
      </c>
    </row>
    <row r="351" spans="1:26" x14ac:dyDescent="0.3">
      <c r="A351" s="323" t="s">
        <v>68</v>
      </c>
      <c r="B351" s="323"/>
      <c r="C351" s="323"/>
      <c r="D351" s="323"/>
      <c r="E351" s="323"/>
      <c r="F351" s="323"/>
      <c r="G351" s="215"/>
      <c r="H351" s="215"/>
      <c r="I351" s="215"/>
      <c r="J351" s="215"/>
      <c r="K351" s="215"/>
      <c r="L351" s="215"/>
      <c r="M351" s="215"/>
      <c r="N351" s="215"/>
      <c r="O351" s="215"/>
      <c r="P351" s="215"/>
      <c r="Q351" s="215"/>
      <c r="R351" s="215"/>
      <c r="S351" s="215"/>
      <c r="T351" s="215"/>
      <c r="U351" s="215"/>
      <c r="V351" s="215"/>
      <c r="W351" s="215"/>
      <c r="X351" s="215"/>
      <c r="Y351" s="215"/>
      <c r="Z351" s="215"/>
    </row>
    <row r="352" spans="1:26" x14ac:dyDescent="0.2">
      <c r="A352" s="324" t="s">
        <v>27</v>
      </c>
      <c r="B352" s="1"/>
      <c r="C352" s="324" t="s">
        <v>23</v>
      </c>
      <c r="D352" s="324"/>
      <c r="E352" s="324"/>
      <c r="F352" s="324"/>
      <c r="G352" s="63"/>
      <c r="H352" s="327" t="s">
        <v>30</v>
      </c>
      <c r="I352" s="327"/>
      <c r="J352" s="327"/>
      <c r="K352" s="327"/>
      <c r="L352" s="3"/>
      <c r="M352" s="327" t="s">
        <v>35</v>
      </c>
      <c r="N352" s="325"/>
      <c r="O352" s="325"/>
      <c r="P352" s="325"/>
      <c r="Q352" s="4"/>
      <c r="R352" s="327" t="s">
        <v>36</v>
      </c>
      <c r="S352" s="325"/>
      <c r="T352" s="325"/>
      <c r="U352" s="325"/>
      <c r="V352" s="4"/>
      <c r="W352" s="327" t="s">
        <v>37</v>
      </c>
      <c r="X352" s="325"/>
      <c r="Y352" s="325"/>
      <c r="Z352" s="325"/>
    </row>
    <row r="353" spans="1:26" x14ac:dyDescent="0.2">
      <c r="A353" s="324"/>
      <c r="B353" s="1"/>
      <c r="C353" s="327"/>
      <c r="D353" s="327"/>
      <c r="E353" s="327"/>
      <c r="F353" s="327"/>
      <c r="G353" s="3"/>
      <c r="H353" s="329" t="s">
        <v>31</v>
      </c>
      <c r="I353" s="329"/>
      <c r="J353" s="329" t="s">
        <v>32</v>
      </c>
      <c r="K353" s="329"/>
      <c r="L353" s="64"/>
      <c r="M353" s="329" t="s">
        <v>31</v>
      </c>
      <c r="N353" s="329"/>
      <c r="O353" s="329" t="s">
        <v>32</v>
      </c>
      <c r="P353" s="329"/>
      <c r="Q353" s="5"/>
      <c r="R353" s="329" t="s">
        <v>31</v>
      </c>
      <c r="S353" s="329"/>
      <c r="T353" s="329" t="s">
        <v>32</v>
      </c>
      <c r="U353" s="329"/>
      <c r="V353" s="5"/>
      <c r="W353" s="329" t="s">
        <v>31</v>
      </c>
      <c r="X353" s="329"/>
      <c r="Y353" s="329" t="s">
        <v>32</v>
      </c>
      <c r="Z353" s="329"/>
    </row>
    <row r="354" spans="1:26" ht="16.8" x14ac:dyDescent="0.3">
      <c r="A354" s="325"/>
      <c r="B354" s="2"/>
      <c r="C354" s="6" t="s">
        <v>29</v>
      </c>
      <c r="D354" s="6" t="s">
        <v>25</v>
      </c>
      <c r="E354" s="6" t="s">
        <v>24</v>
      </c>
      <c r="F354" s="6" t="s">
        <v>26</v>
      </c>
      <c r="G354" s="7"/>
      <c r="H354" s="6" t="s">
        <v>33</v>
      </c>
      <c r="I354" s="6" t="s">
        <v>34</v>
      </c>
      <c r="J354" s="6" t="s">
        <v>33</v>
      </c>
      <c r="K354" s="6" t="s">
        <v>34</v>
      </c>
      <c r="L354" s="7"/>
      <c r="M354" s="6" t="s">
        <v>33</v>
      </c>
      <c r="N354" s="6" t="s">
        <v>34</v>
      </c>
      <c r="O354" s="6" t="s">
        <v>33</v>
      </c>
      <c r="P354" s="6" t="s">
        <v>34</v>
      </c>
      <c r="Q354" s="7"/>
      <c r="R354" s="6" t="s">
        <v>33</v>
      </c>
      <c r="S354" s="6" t="s">
        <v>34</v>
      </c>
      <c r="T354" s="6" t="s">
        <v>33</v>
      </c>
      <c r="U354" s="6" t="s">
        <v>34</v>
      </c>
      <c r="V354" s="7"/>
      <c r="W354" s="6" t="s">
        <v>33</v>
      </c>
      <c r="X354" s="6" t="s">
        <v>34</v>
      </c>
      <c r="Y354" s="6" t="s">
        <v>33</v>
      </c>
      <c r="Z354" s="6" t="s">
        <v>34</v>
      </c>
    </row>
    <row r="355" spans="1:26" x14ac:dyDescent="0.3">
      <c r="A355" s="11" t="s">
        <v>0</v>
      </c>
      <c r="B355" s="8"/>
      <c r="C355" s="15">
        <v>11259</v>
      </c>
      <c r="D355" s="15">
        <v>243</v>
      </c>
      <c r="E355" s="10">
        <v>259</v>
      </c>
      <c r="F355" s="10">
        <v>16374</v>
      </c>
      <c r="G355" s="9"/>
      <c r="H355" s="10">
        <v>153</v>
      </c>
      <c r="I355" s="10">
        <v>27</v>
      </c>
      <c r="J355" s="10">
        <v>7109</v>
      </c>
      <c r="K355" s="10">
        <v>3428</v>
      </c>
      <c r="L355" s="9"/>
      <c r="M355" s="15">
        <v>19</v>
      </c>
      <c r="N355" s="15">
        <v>21</v>
      </c>
      <c r="O355" s="15">
        <v>1612</v>
      </c>
      <c r="P355" s="15">
        <v>2630</v>
      </c>
      <c r="Q355" s="9"/>
      <c r="R355" s="10">
        <v>24</v>
      </c>
      <c r="S355" s="10">
        <v>15</v>
      </c>
      <c r="T355" s="10">
        <v>689</v>
      </c>
      <c r="U355" s="10">
        <v>906</v>
      </c>
      <c r="V355" s="9"/>
      <c r="W355" s="15">
        <f t="shared" ref="W355:Z357" si="0">SUM(H355,M355,R355)</f>
        <v>196</v>
      </c>
      <c r="X355" s="15">
        <f t="shared" si="0"/>
        <v>63</v>
      </c>
      <c r="Y355" s="15">
        <f t="shared" si="0"/>
        <v>9410</v>
      </c>
      <c r="Z355" s="15">
        <f t="shared" si="0"/>
        <v>6964</v>
      </c>
    </row>
    <row r="356" spans="1:26" x14ac:dyDescent="0.3">
      <c r="A356" s="11" t="s">
        <v>1</v>
      </c>
      <c r="B356" s="8"/>
      <c r="C356" s="15">
        <v>315</v>
      </c>
      <c r="D356" s="15">
        <v>7</v>
      </c>
      <c r="E356" s="10">
        <v>7</v>
      </c>
      <c r="F356" s="10">
        <v>448</v>
      </c>
      <c r="G356" s="9"/>
      <c r="H356" s="10">
        <v>7</v>
      </c>
      <c r="I356" s="10">
        <v>0</v>
      </c>
      <c r="J356" s="10">
        <v>189</v>
      </c>
      <c r="K356" s="10">
        <v>88</v>
      </c>
      <c r="L356" s="9"/>
      <c r="M356" s="15">
        <v>0</v>
      </c>
      <c r="N356" s="15">
        <v>0</v>
      </c>
      <c r="O356" s="15">
        <v>29</v>
      </c>
      <c r="P356" s="15">
        <v>77</v>
      </c>
      <c r="Q356" s="9"/>
      <c r="R356" s="10">
        <v>0</v>
      </c>
      <c r="S356" s="10">
        <v>0</v>
      </c>
      <c r="T356" s="10">
        <v>29</v>
      </c>
      <c r="U356" s="10">
        <v>36</v>
      </c>
      <c r="V356" s="9"/>
      <c r="W356" s="15">
        <f t="shared" si="0"/>
        <v>7</v>
      </c>
      <c r="X356" s="15">
        <f t="shared" si="0"/>
        <v>0</v>
      </c>
      <c r="Y356" s="15">
        <f t="shared" si="0"/>
        <v>247</v>
      </c>
      <c r="Z356" s="15">
        <f t="shared" si="0"/>
        <v>201</v>
      </c>
    </row>
    <row r="357" spans="1:26" x14ac:dyDescent="0.3">
      <c r="A357" s="11" t="s">
        <v>2</v>
      </c>
      <c r="B357" s="8"/>
      <c r="C357" s="15">
        <v>33997</v>
      </c>
      <c r="D357" s="15">
        <v>419</v>
      </c>
      <c r="E357" s="10">
        <v>438</v>
      </c>
      <c r="F357" s="10">
        <v>46962</v>
      </c>
      <c r="G357" s="9"/>
      <c r="H357" s="10">
        <v>277</v>
      </c>
      <c r="I357" s="10">
        <v>32</v>
      </c>
      <c r="J357" s="10">
        <v>22606</v>
      </c>
      <c r="K357" s="10">
        <v>10172</v>
      </c>
      <c r="L357" s="9"/>
      <c r="M357" s="15">
        <v>33</v>
      </c>
      <c r="N357" s="15">
        <v>23</v>
      </c>
      <c r="O357" s="15">
        <v>4150</v>
      </c>
      <c r="P357" s="15">
        <v>6033</v>
      </c>
      <c r="Q357" s="9"/>
      <c r="R357" s="10">
        <v>50</v>
      </c>
      <c r="S357" s="10">
        <v>23</v>
      </c>
      <c r="T357" s="10">
        <v>1829</v>
      </c>
      <c r="U357" s="10">
        <v>2172</v>
      </c>
      <c r="V357" s="9"/>
      <c r="W357" s="15">
        <f t="shared" si="0"/>
        <v>360</v>
      </c>
      <c r="X357" s="15">
        <f t="shared" si="0"/>
        <v>78</v>
      </c>
      <c r="Y357" s="15">
        <f t="shared" si="0"/>
        <v>28585</v>
      </c>
      <c r="Z357" s="15">
        <f t="shared" si="0"/>
        <v>18377</v>
      </c>
    </row>
    <row r="358" spans="1:26" x14ac:dyDescent="0.3">
      <c r="A358" s="11" t="s">
        <v>3</v>
      </c>
      <c r="B358" s="8"/>
      <c r="C358" s="15">
        <v>3169</v>
      </c>
      <c r="D358" s="15">
        <v>55</v>
      </c>
      <c r="E358" s="15">
        <v>59</v>
      </c>
      <c r="F358" s="15">
        <v>4180</v>
      </c>
      <c r="G358" s="9"/>
      <c r="H358" s="15">
        <v>43</v>
      </c>
      <c r="I358" s="15">
        <v>4</v>
      </c>
      <c r="J358" s="15">
        <v>1990</v>
      </c>
      <c r="K358" s="15">
        <v>908</v>
      </c>
      <c r="L358" s="9"/>
      <c r="M358" s="15">
        <v>4</v>
      </c>
      <c r="N358" s="15">
        <v>1</v>
      </c>
      <c r="O358" s="15">
        <v>351</v>
      </c>
      <c r="P358" s="15">
        <v>528</v>
      </c>
      <c r="Q358" s="9"/>
      <c r="R358" s="15">
        <v>3</v>
      </c>
      <c r="S358" s="15">
        <v>4</v>
      </c>
      <c r="T358" s="15">
        <v>189</v>
      </c>
      <c r="U358" s="15">
        <v>214</v>
      </c>
      <c r="V358" s="9"/>
      <c r="W358" s="15">
        <v>50</v>
      </c>
      <c r="X358" s="15">
        <v>9</v>
      </c>
      <c r="Y358" s="15">
        <v>2530</v>
      </c>
      <c r="Z358" s="15">
        <v>1650</v>
      </c>
    </row>
    <row r="359" spans="1:26" x14ac:dyDescent="0.3">
      <c r="A359" s="11" t="s">
        <v>4</v>
      </c>
      <c r="B359" s="8"/>
      <c r="C359" s="15">
        <v>13794</v>
      </c>
      <c r="D359" s="15">
        <v>286</v>
      </c>
      <c r="E359" s="10">
        <v>299</v>
      </c>
      <c r="F359" s="10">
        <v>18981</v>
      </c>
      <c r="G359" s="9"/>
      <c r="H359" s="10">
        <v>195</v>
      </c>
      <c r="I359" s="10">
        <v>24</v>
      </c>
      <c r="J359" s="10">
        <v>9063</v>
      </c>
      <c r="K359" s="10">
        <v>4614</v>
      </c>
      <c r="L359" s="9"/>
      <c r="M359" s="15">
        <v>22</v>
      </c>
      <c r="N359" s="15">
        <v>15</v>
      </c>
      <c r="O359" s="15">
        <v>1601</v>
      </c>
      <c r="P359" s="15">
        <v>2470</v>
      </c>
      <c r="Q359" s="9"/>
      <c r="R359" s="10">
        <v>27</v>
      </c>
      <c r="S359" s="10">
        <v>16</v>
      </c>
      <c r="T359" s="10">
        <v>532</v>
      </c>
      <c r="U359" s="10">
        <v>701</v>
      </c>
      <c r="V359" s="9"/>
      <c r="W359" s="15">
        <v>244</v>
      </c>
      <c r="X359" s="15">
        <v>55</v>
      </c>
      <c r="Y359" s="15">
        <v>11196</v>
      </c>
      <c r="Z359" s="15">
        <v>7785</v>
      </c>
    </row>
    <row r="360" spans="1:26" x14ac:dyDescent="0.3">
      <c r="A360" s="11" t="s">
        <v>5</v>
      </c>
      <c r="B360" s="8"/>
      <c r="C360" s="15">
        <v>3304</v>
      </c>
      <c r="D360" s="15">
        <v>80</v>
      </c>
      <c r="E360" s="10">
        <v>83</v>
      </c>
      <c r="F360" s="10">
        <v>4590</v>
      </c>
      <c r="G360" s="9"/>
      <c r="H360" s="10">
        <v>45</v>
      </c>
      <c r="I360" s="10">
        <v>8</v>
      </c>
      <c r="J360" s="10">
        <v>2025</v>
      </c>
      <c r="K360" s="10">
        <v>1059</v>
      </c>
      <c r="L360" s="9"/>
      <c r="M360" s="15">
        <v>9</v>
      </c>
      <c r="N360" s="15">
        <v>1</v>
      </c>
      <c r="O360" s="15">
        <v>440</v>
      </c>
      <c r="P360" s="15">
        <v>686</v>
      </c>
      <c r="Q360" s="9"/>
      <c r="R360" s="10">
        <v>11</v>
      </c>
      <c r="S360" s="10">
        <v>9</v>
      </c>
      <c r="T360" s="10">
        <v>183</v>
      </c>
      <c r="U360" s="10">
        <v>197</v>
      </c>
      <c r="V360" s="9"/>
      <c r="W360" s="15">
        <v>65</v>
      </c>
      <c r="X360" s="15">
        <v>18</v>
      </c>
      <c r="Y360" s="15">
        <v>2648</v>
      </c>
      <c r="Z360" s="15">
        <v>1942</v>
      </c>
    </row>
    <row r="361" spans="1:26" x14ac:dyDescent="0.3">
      <c r="A361" s="11" t="s">
        <v>6</v>
      </c>
      <c r="B361" s="8"/>
      <c r="C361" s="15">
        <v>8773</v>
      </c>
      <c r="D361" s="15">
        <v>76</v>
      </c>
      <c r="E361" s="10">
        <v>85</v>
      </c>
      <c r="F361" s="10">
        <v>11075</v>
      </c>
      <c r="G361" s="9"/>
      <c r="H361" s="10">
        <v>41</v>
      </c>
      <c r="I361" s="10">
        <v>10</v>
      </c>
      <c r="J361" s="10">
        <v>5163</v>
      </c>
      <c r="K361" s="10">
        <v>2283</v>
      </c>
      <c r="L361" s="9"/>
      <c r="M361" s="15">
        <v>7</v>
      </c>
      <c r="N361" s="15">
        <v>5</v>
      </c>
      <c r="O361" s="15">
        <v>802</v>
      </c>
      <c r="P361" s="15">
        <v>1453</v>
      </c>
      <c r="Q361" s="9"/>
      <c r="R361" s="10">
        <v>16</v>
      </c>
      <c r="S361" s="10">
        <v>6</v>
      </c>
      <c r="T361" s="10">
        <v>632</v>
      </c>
      <c r="U361" s="10">
        <v>742</v>
      </c>
      <c r="V361" s="9"/>
      <c r="W361" s="15">
        <v>64</v>
      </c>
      <c r="X361" s="15">
        <v>21</v>
      </c>
      <c r="Y361" s="15">
        <v>6597</v>
      </c>
      <c r="Z361" s="15">
        <v>4478</v>
      </c>
    </row>
    <row r="362" spans="1:26" x14ac:dyDescent="0.3">
      <c r="A362" s="11" t="s">
        <v>7</v>
      </c>
      <c r="B362" s="8"/>
      <c r="C362" s="15">
        <v>18136</v>
      </c>
      <c r="D362" s="15">
        <v>330</v>
      </c>
      <c r="E362" s="10">
        <v>344</v>
      </c>
      <c r="F362" s="10">
        <v>24915</v>
      </c>
      <c r="G362" s="9"/>
      <c r="H362" s="10">
        <v>211</v>
      </c>
      <c r="I362" s="10">
        <v>31</v>
      </c>
      <c r="J362" s="10">
        <v>11632</v>
      </c>
      <c r="K362" s="10">
        <v>6185</v>
      </c>
      <c r="L362" s="9"/>
      <c r="M362" s="15">
        <v>26</v>
      </c>
      <c r="N362" s="15">
        <v>22</v>
      </c>
      <c r="O362" s="15">
        <v>2334</v>
      </c>
      <c r="P362" s="15">
        <v>3132</v>
      </c>
      <c r="Q362" s="9"/>
      <c r="R362" s="10">
        <v>30</v>
      </c>
      <c r="S362" s="10">
        <v>24</v>
      </c>
      <c r="T362" s="10">
        <v>769</v>
      </c>
      <c r="U362" s="10">
        <v>863</v>
      </c>
      <c r="V362" s="9"/>
      <c r="W362" s="15">
        <v>267</v>
      </c>
      <c r="X362" s="15">
        <v>77</v>
      </c>
      <c r="Y362" s="15">
        <v>14735</v>
      </c>
      <c r="Z362" s="15">
        <v>10180</v>
      </c>
    </row>
    <row r="363" spans="1:26" x14ac:dyDescent="0.3">
      <c r="A363" s="17" t="s">
        <v>8</v>
      </c>
      <c r="B363" s="65"/>
      <c r="C363" s="49">
        <v>92747</v>
      </c>
      <c r="D363" s="49">
        <v>1496</v>
      </c>
      <c r="E363" s="49">
        <v>1574</v>
      </c>
      <c r="F363" s="49">
        <v>127525</v>
      </c>
      <c r="G363" s="154">
        <v>0</v>
      </c>
      <c r="H363" s="49">
        <v>972</v>
      </c>
      <c r="I363" s="49">
        <v>136</v>
      </c>
      <c r="J363" s="49">
        <v>59777</v>
      </c>
      <c r="K363" s="49">
        <v>28737</v>
      </c>
      <c r="L363" s="154">
        <v>0</v>
      </c>
      <c r="M363" s="19">
        <v>120</v>
      </c>
      <c r="N363" s="19">
        <v>88</v>
      </c>
      <c r="O363" s="49">
        <v>11319</v>
      </c>
      <c r="P363" s="49">
        <v>17009</v>
      </c>
      <c r="Q363" s="154">
        <v>0</v>
      </c>
      <c r="R363" s="49">
        <v>161</v>
      </c>
      <c r="S363" s="49">
        <v>97</v>
      </c>
      <c r="T363" s="49">
        <v>4852</v>
      </c>
      <c r="U363" s="49">
        <v>5831</v>
      </c>
      <c r="V363" s="20"/>
      <c r="W363" s="49">
        <v>1253</v>
      </c>
      <c r="X363" s="49">
        <v>321</v>
      </c>
      <c r="Y363" s="49">
        <v>75948</v>
      </c>
      <c r="Z363" s="49">
        <v>51577</v>
      </c>
    </row>
    <row r="364" spans="1:26" x14ac:dyDescent="0.3">
      <c r="A364" s="11" t="s">
        <v>9</v>
      </c>
      <c r="B364" s="8"/>
      <c r="C364" s="15">
        <v>16231</v>
      </c>
      <c r="D364" s="15">
        <v>216</v>
      </c>
      <c r="E364" s="15">
        <v>224</v>
      </c>
      <c r="F364" s="15">
        <v>21663</v>
      </c>
      <c r="G364" s="9"/>
      <c r="H364" s="15">
        <v>126</v>
      </c>
      <c r="I364" s="15">
        <v>17</v>
      </c>
      <c r="J364" s="15">
        <v>10098</v>
      </c>
      <c r="K364" s="15">
        <v>5232</v>
      </c>
      <c r="L364" s="9"/>
      <c r="M364" s="15">
        <v>15</v>
      </c>
      <c r="N364" s="15">
        <v>13</v>
      </c>
      <c r="O364" s="15">
        <v>1663</v>
      </c>
      <c r="P364" s="15">
        <v>2627</v>
      </c>
      <c r="Q364" s="9"/>
      <c r="R364" s="15">
        <v>30</v>
      </c>
      <c r="S364" s="15">
        <v>23</v>
      </c>
      <c r="T364" s="15">
        <v>907</v>
      </c>
      <c r="U364" s="15">
        <v>1136</v>
      </c>
      <c r="V364" s="9"/>
      <c r="W364" s="15">
        <v>171</v>
      </c>
      <c r="X364" s="15">
        <v>53</v>
      </c>
      <c r="Y364" s="15">
        <v>12668</v>
      </c>
      <c r="Z364" s="15">
        <v>8995</v>
      </c>
    </row>
    <row r="365" spans="1:26" x14ac:dyDescent="0.3">
      <c r="A365" s="11" t="s">
        <v>10</v>
      </c>
      <c r="B365" s="8"/>
      <c r="C365" s="15">
        <v>2402</v>
      </c>
      <c r="D365" s="15">
        <v>57</v>
      </c>
      <c r="E365" s="15">
        <v>61</v>
      </c>
      <c r="F365" s="15">
        <v>3447</v>
      </c>
      <c r="G365" s="9"/>
      <c r="H365" s="15">
        <v>41</v>
      </c>
      <c r="I365" s="15">
        <v>4</v>
      </c>
      <c r="J365" s="15">
        <v>1566</v>
      </c>
      <c r="K365" s="15">
        <v>758</v>
      </c>
      <c r="L365" s="9"/>
      <c r="M365" s="15">
        <v>3</v>
      </c>
      <c r="N365" s="15">
        <v>4</v>
      </c>
      <c r="O365" s="15">
        <v>380</v>
      </c>
      <c r="P365" s="15">
        <v>467</v>
      </c>
      <c r="Q365" s="9"/>
      <c r="R365" s="15">
        <v>6</v>
      </c>
      <c r="S365" s="15">
        <v>3</v>
      </c>
      <c r="T365" s="15">
        <v>138</v>
      </c>
      <c r="U365" s="15">
        <v>138</v>
      </c>
      <c r="V365" s="9"/>
      <c r="W365" s="15">
        <v>50</v>
      </c>
      <c r="X365" s="15">
        <v>11</v>
      </c>
      <c r="Y365" s="15">
        <v>2084</v>
      </c>
      <c r="Z365" s="15">
        <v>1363</v>
      </c>
    </row>
    <row r="366" spans="1:26" x14ac:dyDescent="0.3">
      <c r="A366" s="11" t="s">
        <v>11</v>
      </c>
      <c r="B366" s="8"/>
      <c r="C366" s="15">
        <v>5549</v>
      </c>
      <c r="D366" s="15">
        <v>79</v>
      </c>
      <c r="E366" s="15">
        <v>86</v>
      </c>
      <c r="F366" s="15">
        <v>7961</v>
      </c>
      <c r="G366" s="9"/>
      <c r="H366" s="15">
        <v>53</v>
      </c>
      <c r="I366" s="15">
        <v>7</v>
      </c>
      <c r="J366" s="15">
        <v>3572</v>
      </c>
      <c r="K366" s="15">
        <v>1818</v>
      </c>
      <c r="L366" s="9"/>
      <c r="M366" s="15">
        <v>8</v>
      </c>
      <c r="N366" s="15">
        <v>5</v>
      </c>
      <c r="O366" s="15">
        <v>761</v>
      </c>
      <c r="P366" s="15">
        <v>1113</v>
      </c>
      <c r="Q366" s="9"/>
      <c r="R366" s="15">
        <v>7</v>
      </c>
      <c r="S366" s="15">
        <v>6</v>
      </c>
      <c r="T366" s="15">
        <v>327</v>
      </c>
      <c r="U366" s="15">
        <v>370</v>
      </c>
      <c r="V366" s="9"/>
      <c r="W366" s="15">
        <v>68</v>
      </c>
      <c r="X366" s="15">
        <v>18</v>
      </c>
      <c r="Y366" s="15">
        <v>4660</v>
      </c>
      <c r="Z366" s="15">
        <v>3301</v>
      </c>
    </row>
    <row r="367" spans="1:26" x14ac:dyDescent="0.3">
      <c r="A367" s="11" t="s">
        <v>12</v>
      </c>
      <c r="B367" s="8"/>
      <c r="C367" s="15">
        <v>22168</v>
      </c>
      <c r="D367" s="15">
        <v>349</v>
      </c>
      <c r="E367" s="15">
        <v>366</v>
      </c>
      <c r="F367" s="15">
        <v>30782</v>
      </c>
      <c r="G367" s="9">
        <v>0</v>
      </c>
      <c r="H367" s="15">
        <v>224</v>
      </c>
      <c r="I367" s="15">
        <v>21</v>
      </c>
      <c r="J367" s="15">
        <v>14306</v>
      </c>
      <c r="K367" s="15">
        <v>6134</v>
      </c>
      <c r="L367" s="9"/>
      <c r="M367" s="15">
        <v>33</v>
      </c>
      <c r="N367" s="15">
        <v>18</v>
      </c>
      <c r="O367" s="15">
        <v>2965</v>
      </c>
      <c r="P367" s="15">
        <v>4428</v>
      </c>
      <c r="Q367" s="9"/>
      <c r="R367" s="15">
        <v>41</v>
      </c>
      <c r="S367" s="15">
        <v>29</v>
      </c>
      <c r="T367" s="15">
        <v>1390</v>
      </c>
      <c r="U367" s="15">
        <v>1559</v>
      </c>
      <c r="V367" s="9"/>
      <c r="W367" s="15">
        <v>298</v>
      </c>
      <c r="X367" s="15">
        <v>68</v>
      </c>
      <c r="Y367" s="15">
        <v>18661</v>
      </c>
      <c r="Z367" s="15">
        <v>12121</v>
      </c>
    </row>
    <row r="368" spans="1:26" x14ac:dyDescent="0.3">
      <c r="A368" s="47" t="s">
        <v>13</v>
      </c>
      <c r="B368" s="66"/>
      <c r="C368" s="19">
        <v>46350</v>
      </c>
      <c r="D368" s="104">
        <v>701</v>
      </c>
      <c r="E368" s="104">
        <v>737</v>
      </c>
      <c r="F368" s="104">
        <v>63853</v>
      </c>
      <c r="G368" s="20">
        <v>0</v>
      </c>
      <c r="H368" s="104">
        <v>444</v>
      </c>
      <c r="I368" s="104">
        <v>49</v>
      </c>
      <c r="J368" s="104">
        <v>29542</v>
      </c>
      <c r="K368" s="19">
        <v>13942</v>
      </c>
      <c r="L368" s="20">
        <v>0</v>
      </c>
      <c r="M368" s="104">
        <v>59</v>
      </c>
      <c r="N368" s="104">
        <v>40</v>
      </c>
      <c r="O368" s="104">
        <v>5769</v>
      </c>
      <c r="P368" s="104">
        <v>8635</v>
      </c>
      <c r="Q368" s="20">
        <v>0</v>
      </c>
      <c r="R368" s="104">
        <v>84</v>
      </c>
      <c r="S368" s="19">
        <v>61</v>
      </c>
      <c r="T368" s="19">
        <v>2762</v>
      </c>
      <c r="U368" s="19">
        <v>3203</v>
      </c>
      <c r="V368" s="20"/>
      <c r="W368" s="104">
        <v>587</v>
      </c>
      <c r="X368" s="104">
        <v>150</v>
      </c>
      <c r="Y368" s="104">
        <v>38073</v>
      </c>
      <c r="Z368" s="104">
        <v>25780</v>
      </c>
    </row>
    <row r="369" spans="1:26" x14ac:dyDescent="0.3">
      <c r="A369" s="11" t="s">
        <v>14</v>
      </c>
      <c r="B369" s="8"/>
      <c r="C369" s="15">
        <v>3603</v>
      </c>
      <c r="D369" s="15">
        <v>67</v>
      </c>
      <c r="E369" s="15">
        <v>70</v>
      </c>
      <c r="F369" s="15">
        <v>5464</v>
      </c>
      <c r="G369" s="9"/>
      <c r="H369" s="15">
        <v>39</v>
      </c>
      <c r="I369" s="15">
        <v>3</v>
      </c>
      <c r="J369" s="15">
        <v>2517</v>
      </c>
      <c r="K369" s="15">
        <v>1186</v>
      </c>
      <c r="L369" s="9"/>
      <c r="M369" s="15">
        <v>7</v>
      </c>
      <c r="N369" s="15">
        <v>4</v>
      </c>
      <c r="O369" s="15">
        <v>590</v>
      </c>
      <c r="P369" s="15">
        <v>831</v>
      </c>
      <c r="Q369" s="9"/>
      <c r="R369" s="15">
        <v>13</v>
      </c>
      <c r="S369" s="15">
        <v>4</v>
      </c>
      <c r="T369" s="15">
        <v>146</v>
      </c>
      <c r="U369" s="15">
        <v>194</v>
      </c>
      <c r="V369" s="9"/>
      <c r="W369" s="15">
        <v>59</v>
      </c>
      <c r="X369" s="15">
        <v>11</v>
      </c>
      <c r="Y369" s="15">
        <v>3253</v>
      </c>
      <c r="Z369" s="15">
        <v>2211</v>
      </c>
    </row>
    <row r="370" spans="1:26" x14ac:dyDescent="0.3">
      <c r="A370" s="11" t="s">
        <v>15</v>
      </c>
      <c r="B370" s="8"/>
      <c r="C370" s="15">
        <v>507</v>
      </c>
      <c r="D370" s="15">
        <v>22</v>
      </c>
      <c r="E370" s="15">
        <v>26</v>
      </c>
      <c r="F370" s="15">
        <v>800</v>
      </c>
      <c r="G370" s="9"/>
      <c r="H370" s="15">
        <v>15</v>
      </c>
      <c r="I370" s="15">
        <v>1</v>
      </c>
      <c r="J370" s="15">
        <v>344</v>
      </c>
      <c r="K370" s="15">
        <v>176</v>
      </c>
      <c r="L370" s="9"/>
      <c r="M370" s="15">
        <v>4</v>
      </c>
      <c r="N370" s="15">
        <v>4</v>
      </c>
      <c r="O370" s="15">
        <v>96</v>
      </c>
      <c r="P370" s="15">
        <v>129</v>
      </c>
      <c r="Q370" s="9"/>
      <c r="R370" s="15">
        <v>2</v>
      </c>
      <c r="S370" s="15">
        <v>0</v>
      </c>
      <c r="T370" s="15">
        <v>19</v>
      </c>
      <c r="U370" s="15">
        <v>36</v>
      </c>
      <c r="V370" s="9"/>
      <c r="W370" s="15">
        <v>21</v>
      </c>
      <c r="X370" s="15">
        <v>5</v>
      </c>
      <c r="Y370" s="15">
        <v>459</v>
      </c>
      <c r="Z370" s="15">
        <v>341</v>
      </c>
    </row>
    <row r="371" spans="1:26" x14ac:dyDescent="0.3">
      <c r="A371" s="11" t="s">
        <v>16</v>
      </c>
      <c r="B371" s="8"/>
      <c r="C371" s="15">
        <v>9103</v>
      </c>
      <c r="D371" s="15">
        <v>213</v>
      </c>
      <c r="E371" s="15">
        <v>273</v>
      </c>
      <c r="F371" s="15">
        <v>13854</v>
      </c>
      <c r="G371" s="9"/>
      <c r="H371" s="15">
        <v>134</v>
      </c>
      <c r="I371" s="15">
        <v>14</v>
      </c>
      <c r="J371" s="15">
        <v>6517</v>
      </c>
      <c r="K371" s="15">
        <v>2022</v>
      </c>
      <c r="L371" s="9"/>
      <c r="M371" s="15">
        <v>38</v>
      </c>
      <c r="N371" s="15">
        <v>44</v>
      </c>
      <c r="O371" s="15">
        <v>1760</v>
      </c>
      <c r="P371" s="15">
        <v>2467</v>
      </c>
      <c r="Q371" s="9"/>
      <c r="R371" s="15">
        <v>32</v>
      </c>
      <c r="S371" s="15">
        <v>11</v>
      </c>
      <c r="T371" s="15">
        <v>528</v>
      </c>
      <c r="U371" s="15">
        <v>560</v>
      </c>
      <c r="V371" s="9"/>
      <c r="W371" s="15">
        <v>204</v>
      </c>
      <c r="X371" s="15">
        <v>69</v>
      </c>
      <c r="Y371" s="15">
        <v>8805</v>
      </c>
      <c r="Z371" s="15">
        <v>5049</v>
      </c>
    </row>
    <row r="372" spans="1:26" x14ac:dyDescent="0.3">
      <c r="A372" s="11" t="s">
        <v>17</v>
      </c>
      <c r="B372" s="8"/>
      <c r="C372" s="15">
        <v>10202</v>
      </c>
      <c r="D372" s="15">
        <v>214</v>
      </c>
      <c r="E372" s="15">
        <v>224</v>
      </c>
      <c r="F372" s="15">
        <v>17147</v>
      </c>
      <c r="G372" s="9"/>
      <c r="H372" s="15">
        <v>135</v>
      </c>
      <c r="I372" s="15">
        <v>21</v>
      </c>
      <c r="J372" s="15">
        <v>7329</v>
      </c>
      <c r="K372" s="15">
        <v>2692</v>
      </c>
      <c r="L372" s="9"/>
      <c r="M372" s="15">
        <v>25</v>
      </c>
      <c r="N372" s="15">
        <v>18</v>
      </c>
      <c r="O372" s="15">
        <v>2531</v>
      </c>
      <c r="P372" s="15">
        <v>3546</v>
      </c>
      <c r="Q372" s="9"/>
      <c r="R372" s="15">
        <v>18</v>
      </c>
      <c r="S372" s="15">
        <v>7</v>
      </c>
      <c r="T372" s="15">
        <v>505</v>
      </c>
      <c r="U372" s="15">
        <v>544</v>
      </c>
      <c r="V372" s="9"/>
      <c r="W372" s="15">
        <v>178</v>
      </c>
      <c r="X372" s="15">
        <v>46</v>
      </c>
      <c r="Y372" s="15">
        <v>10365</v>
      </c>
      <c r="Z372" s="15">
        <v>6782</v>
      </c>
    </row>
    <row r="373" spans="1:26" x14ac:dyDescent="0.3">
      <c r="A373" s="11" t="s">
        <v>18</v>
      </c>
      <c r="B373" s="8"/>
      <c r="C373" s="15">
        <v>888</v>
      </c>
      <c r="D373" s="15">
        <v>20</v>
      </c>
      <c r="E373" s="15">
        <v>22</v>
      </c>
      <c r="F373" s="15">
        <v>1477</v>
      </c>
      <c r="G373" s="9"/>
      <c r="H373" s="15">
        <v>13</v>
      </c>
      <c r="I373" s="15">
        <v>2</v>
      </c>
      <c r="J373" s="15">
        <v>625</v>
      </c>
      <c r="K373" s="15">
        <v>251</v>
      </c>
      <c r="L373" s="9"/>
      <c r="M373" s="15">
        <v>4</v>
      </c>
      <c r="N373" s="15">
        <v>2</v>
      </c>
      <c r="O373" s="15">
        <v>191</v>
      </c>
      <c r="P373" s="15">
        <v>287</v>
      </c>
      <c r="Q373" s="9"/>
      <c r="R373" s="15">
        <v>0</v>
      </c>
      <c r="S373" s="15">
        <v>1</v>
      </c>
      <c r="T373" s="15">
        <v>54</v>
      </c>
      <c r="U373" s="15">
        <v>69</v>
      </c>
      <c r="V373" s="9"/>
      <c r="W373" s="15">
        <v>17</v>
      </c>
      <c r="X373" s="15">
        <v>5</v>
      </c>
      <c r="Y373" s="15">
        <v>870</v>
      </c>
      <c r="Z373" s="15">
        <v>607</v>
      </c>
    </row>
    <row r="374" spans="1:26" x14ac:dyDescent="0.3">
      <c r="A374" s="11" t="s">
        <v>19</v>
      </c>
      <c r="B374" s="8"/>
      <c r="C374" s="15">
        <v>2773</v>
      </c>
      <c r="D374" s="15">
        <v>88</v>
      </c>
      <c r="E374" s="15">
        <v>98</v>
      </c>
      <c r="F374" s="15">
        <v>4721</v>
      </c>
      <c r="G374" s="9"/>
      <c r="H374" s="15">
        <v>57</v>
      </c>
      <c r="I374" s="15">
        <v>6</v>
      </c>
      <c r="J374" s="15">
        <v>2072</v>
      </c>
      <c r="K374" s="15">
        <v>790</v>
      </c>
      <c r="L374" s="9"/>
      <c r="M374" s="15">
        <v>14</v>
      </c>
      <c r="N374" s="15">
        <v>8</v>
      </c>
      <c r="O374" s="15">
        <v>688</v>
      </c>
      <c r="P374" s="15">
        <v>922</v>
      </c>
      <c r="Q374" s="9"/>
      <c r="R374" s="15">
        <v>9</v>
      </c>
      <c r="S374" s="15">
        <v>4</v>
      </c>
      <c r="T374" s="15">
        <v>133</v>
      </c>
      <c r="U374" s="15">
        <v>116</v>
      </c>
      <c r="V374" s="9"/>
      <c r="W374" s="15">
        <v>80</v>
      </c>
      <c r="X374" s="15">
        <v>18</v>
      </c>
      <c r="Y374" s="15">
        <v>2893</v>
      </c>
      <c r="Z374" s="15">
        <v>1828</v>
      </c>
    </row>
    <row r="375" spans="1:26" x14ac:dyDescent="0.3">
      <c r="A375" s="11" t="s">
        <v>20</v>
      </c>
      <c r="B375" s="8"/>
      <c r="C375" s="15">
        <v>11823</v>
      </c>
      <c r="D375" s="15">
        <v>229</v>
      </c>
      <c r="E375" s="15">
        <v>254</v>
      </c>
      <c r="F375" s="15">
        <v>17726</v>
      </c>
      <c r="G375" s="9"/>
      <c r="H375" s="15">
        <v>150</v>
      </c>
      <c r="I375" s="15">
        <v>16</v>
      </c>
      <c r="J375" s="15">
        <v>8368</v>
      </c>
      <c r="K375" s="15">
        <v>3152</v>
      </c>
      <c r="L375" s="9"/>
      <c r="M375" s="15">
        <v>29</v>
      </c>
      <c r="N375" s="15">
        <v>24</v>
      </c>
      <c r="O375" s="15">
        <v>2007</v>
      </c>
      <c r="P375" s="15">
        <v>3022</v>
      </c>
      <c r="Q375" s="9"/>
      <c r="R375" s="15">
        <v>25</v>
      </c>
      <c r="S375" s="15">
        <v>10</v>
      </c>
      <c r="T375" s="15">
        <v>617</v>
      </c>
      <c r="U375" s="15">
        <v>560</v>
      </c>
      <c r="V375" s="9"/>
      <c r="W375" s="15">
        <v>204</v>
      </c>
      <c r="X375" s="15">
        <v>50</v>
      </c>
      <c r="Y375" s="15">
        <v>10992</v>
      </c>
      <c r="Z375" s="15">
        <v>6734</v>
      </c>
    </row>
    <row r="376" spans="1:26" x14ac:dyDescent="0.3">
      <c r="A376" s="11" t="s">
        <v>21</v>
      </c>
      <c r="B376" s="8"/>
      <c r="C376" s="15">
        <v>3664</v>
      </c>
      <c r="D376" s="15">
        <v>111</v>
      </c>
      <c r="E376" s="15">
        <v>123</v>
      </c>
      <c r="F376" s="15">
        <v>5526</v>
      </c>
      <c r="G376" s="9">
        <v>0</v>
      </c>
      <c r="H376" s="15">
        <v>77</v>
      </c>
      <c r="I376" s="15">
        <v>8</v>
      </c>
      <c r="J376" s="15">
        <v>2329</v>
      </c>
      <c r="K376" s="15">
        <v>1129</v>
      </c>
      <c r="L376" s="9"/>
      <c r="M376" s="15">
        <v>16</v>
      </c>
      <c r="N376" s="15">
        <v>10</v>
      </c>
      <c r="O376" s="15">
        <v>642</v>
      </c>
      <c r="P376" s="15">
        <v>898</v>
      </c>
      <c r="Q376" s="9"/>
      <c r="R376" s="15">
        <v>7</v>
      </c>
      <c r="S376" s="15">
        <v>5</v>
      </c>
      <c r="T376" s="15">
        <v>202</v>
      </c>
      <c r="U376" s="15">
        <v>326</v>
      </c>
      <c r="V376" s="9"/>
      <c r="W376" s="15">
        <v>100</v>
      </c>
      <c r="X376" s="15">
        <v>23</v>
      </c>
      <c r="Y376" s="15">
        <v>3173</v>
      </c>
      <c r="Z376" s="15">
        <v>2353</v>
      </c>
    </row>
    <row r="377" spans="1:26" ht="22.8" x14ac:dyDescent="0.3">
      <c r="A377" s="16" t="s">
        <v>22</v>
      </c>
      <c r="B377" s="65"/>
      <c r="C377" s="104">
        <v>42563</v>
      </c>
      <c r="D377" s="105">
        <v>964</v>
      </c>
      <c r="E377" s="105">
        <v>1090</v>
      </c>
      <c r="F377" s="105">
        <v>66715</v>
      </c>
      <c r="G377" s="106">
        <v>0</v>
      </c>
      <c r="H377" s="105">
        <v>620</v>
      </c>
      <c r="I377" s="105">
        <v>71</v>
      </c>
      <c r="J377" s="105">
        <v>30101</v>
      </c>
      <c r="K377" s="104">
        <v>11398</v>
      </c>
      <c r="L377" s="106">
        <v>0</v>
      </c>
      <c r="M377" s="49">
        <v>137</v>
      </c>
      <c r="N377" s="49">
        <v>114</v>
      </c>
      <c r="O377" s="105">
        <v>8505</v>
      </c>
      <c r="P377" s="105">
        <v>12102</v>
      </c>
      <c r="Q377" s="106">
        <v>0</v>
      </c>
      <c r="R377" s="105">
        <v>106</v>
      </c>
      <c r="S377" s="104">
        <v>42</v>
      </c>
      <c r="T377" s="104">
        <v>2204</v>
      </c>
      <c r="U377" s="104">
        <v>2405</v>
      </c>
      <c r="V377" s="106"/>
      <c r="W377" s="105">
        <v>863</v>
      </c>
      <c r="X377" s="105">
        <v>227</v>
      </c>
      <c r="Y377" s="105">
        <v>40810</v>
      </c>
      <c r="Z377" s="105">
        <v>25905</v>
      </c>
    </row>
    <row r="378" spans="1:26" x14ac:dyDescent="0.3">
      <c r="A378" s="207" t="s">
        <v>69</v>
      </c>
      <c r="B378" s="67"/>
      <c r="C378" s="103">
        <v>181660</v>
      </c>
      <c r="D378" s="103">
        <v>3161</v>
      </c>
      <c r="E378" s="103">
        <v>3401</v>
      </c>
      <c r="F378" s="103">
        <v>258093</v>
      </c>
      <c r="G378" s="61">
        <v>0</v>
      </c>
      <c r="H378" s="103">
        <v>2036</v>
      </c>
      <c r="I378" s="103">
        <v>256</v>
      </c>
      <c r="J378" s="103">
        <v>119420</v>
      </c>
      <c r="K378" s="103">
        <v>54077</v>
      </c>
      <c r="L378" s="61">
        <v>0</v>
      </c>
      <c r="M378" s="103">
        <v>316</v>
      </c>
      <c r="N378" s="103">
        <v>242</v>
      </c>
      <c r="O378" s="103">
        <v>25593</v>
      </c>
      <c r="P378" s="103">
        <v>37746</v>
      </c>
      <c r="Q378" s="61">
        <v>0</v>
      </c>
      <c r="R378" s="103">
        <v>351</v>
      </c>
      <c r="S378" s="103">
        <v>200</v>
      </c>
      <c r="T378" s="103">
        <v>9818</v>
      </c>
      <c r="U378" s="103">
        <v>11439</v>
      </c>
      <c r="V378" s="61"/>
      <c r="W378" s="103">
        <v>2703</v>
      </c>
      <c r="X378" s="103">
        <v>698</v>
      </c>
      <c r="Y378" s="103">
        <v>154831</v>
      </c>
      <c r="Z378" s="103">
        <v>103262</v>
      </c>
    </row>
    <row r="379" spans="1:26" x14ac:dyDescent="0.3">
      <c r="A379" s="206"/>
      <c r="B379" s="155"/>
      <c r="C379" s="156"/>
      <c r="D379" s="156"/>
      <c r="E379" s="156"/>
      <c r="F379" s="156"/>
      <c r="G379" s="157"/>
      <c r="H379" s="156"/>
      <c r="I379" s="156"/>
      <c r="J379" s="156"/>
      <c r="K379" s="156"/>
      <c r="L379" s="157"/>
      <c r="M379" s="156"/>
      <c r="N379" s="156"/>
      <c r="O379" s="156"/>
      <c r="P379" s="156"/>
      <c r="Q379" s="157"/>
      <c r="R379" s="156"/>
      <c r="S379" s="156"/>
      <c r="T379" s="156"/>
      <c r="U379" s="156"/>
      <c r="V379" s="157"/>
      <c r="W379" s="156"/>
      <c r="X379" s="156"/>
      <c r="Y379" s="156"/>
      <c r="Z379" s="156"/>
    </row>
    <row r="380" spans="1:26" x14ac:dyDescent="0.3">
      <c r="A380" s="323" t="s">
        <v>71</v>
      </c>
      <c r="B380" s="323"/>
      <c r="C380" s="323"/>
      <c r="D380" s="323"/>
      <c r="E380" s="323"/>
      <c r="F380" s="323"/>
      <c r="G380" s="215"/>
      <c r="H380" s="215"/>
      <c r="I380" s="215"/>
      <c r="J380" s="215"/>
      <c r="K380" s="215"/>
      <c r="L380" s="215"/>
      <c r="M380" s="215"/>
      <c r="N380" s="215"/>
      <c r="O380" s="215"/>
      <c r="P380" s="215"/>
      <c r="Q380" s="215"/>
      <c r="R380" s="215"/>
      <c r="S380" s="215"/>
      <c r="T380" s="215"/>
      <c r="U380" s="215"/>
      <c r="V380" s="215"/>
      <c r="W380" s="215"/>
      <c r="X380" s="215"/>
      <c r="Y380" s="215"/>
      <c r="Z380" s="215"/>
    </row>
    <row r="381" spans="1:26" x14ac:dyDescent="0.2">
      <c r="A381" s="324" t="s">
        <v>27</v>
      </c>
      <c r="B381" s="1"/>
      <c r="C381" s="324" t="s">
        <v>23</v>
      </c>
      <c r="D381" s="324"/>
      <c r="E381" s="324"/>
      <c r="F381" s="324"/>
      <c r="G381" s="63"/>
      <c r="H381" s="327" t="s">
        <v>30</v>
      </c>
      <c r="I381" s="327"/>
      <c r="J381" s="327"/>
      <c r="K381" s="327"/>
      <c r="L381" s="3"/>
      <c r="M381" s="327" t="s">
        <v>35</v>
      </c>
      <c r="N381" s="325"/>
      <c r="O381" s="325"/>
      <c r="P381" s="325"/>
      <c r="Q381" s="4"/>
      <c r="R381" s="327" t="s">
        <v>36</v>
      </c>
      <c r="S381" s="325"/>
      <c r="T381" s="325"/>
      <c r="U381" s="325"/>
      <c r="V381" s="4"/>
      <c r="W381" s="327" t="s">
        <v>37</v>
      </c>
      <c r="X381" s="325"/>
      <c r="Y381" s="325"/>
      <c r="Z381" s="325"/>
    </row>
    <row r="382" spans="1:26" x14ac:dyDescent="0.2">
      <c r="A382" s="324"/>
      <c r="B382" s="1"/>
      <c r="C382" s="327"/>
      <c r="D382" s="327"/>
      <c r="E382" s="327"/>
      <c r="F382" s="327"/>
      <c r="G382" s="3"/>
      <c r="H382" s="329" t="s">
        <v>31</v>
      </c>
      <c r="I382" s="329"/>
      <c r="J382" s="329" t="s">
        <v>32</v>
      </c>
      <c r="K382" s="329"/>
      <c r="L382" s="64"/>
      <c r="M382" s="329" t="s">
        <v>31</v>
      </c>
      <c r="N382" s="329"/>
      <c r="O382" s="329" t="s">
        <v>32</v>
      </c>
      <c r="P382" s="329"/>
      <c r="Q382" s="5"/>
      <c r="R382" s="329" t="s">
        <v>31</v>
      </c>
      <c r="S382" s="329"/>
      <c r="T382" s="329" t="s">
        <v>32</v>
      </c>
      <c r="U382" s="329"/>
      <c r="V382" s="5"/>
      <c r="W382" s="329" t="s">
        <v>31</v>
      </c>
      <c r="X382" s="329"/>
      <c r="Y382" s="329" t="s">
        <v>32</v>
      </c>
      <c r="Z382" s="329"/>
    </row>
    <row r="383" spans="1:26" ht="16.8" x14ac:dyDescent="0.3">
      <c r="A383" s="325"/>
      <c r="B383" s="2"/>
      <c r="C383" s="6" t="s">
        <v>29</v>
      </c>
      <c r="D383" s="6" t="s">
        <v>25</v>
      </c>
      <c r="E383" s="6" t="s">
        <v>24</v>
      </c>
      <c r="F383" s="6" t="s">
        <v>26</v>
      </c>
      <c r="G383" s="7"/>
      <c r="H383" s="6" t="s">
        <v>33</v>
      </c>
      <c r="I383" s="6" t="s">
        <v>34</v>
      </c>
      <c r="J383" s="6" t="s">
        <v>33</v>
      </c>
      <c r="K383" s="6" t="s">
        <v>34</v>
      </c>
      <c r="L383" s="7"/>
      <c r="M383" s="6" t="s">
        <v>33</v>
      </c>
      <c r="N383" s="6" t="s">
        <v>34</v>
      </c>
      <c r="O383" s="6" t="s">
        <v>33</v>
      </c>
      <c r="P383" s="6" t="s">
        <v>34</v>
      </c>
      <c r="Q383" s="7"/>
      <c r="R383" s="6" t="s">
        <v>33</v>
      </c>
      <c r="S383" s="6" t="s">
        <v>34</v>
      </c>
      <c r="T383" s="6" t="s">
        <v>33</v>
      </c>
      <c r="U383" s="6" t="s">
        <v>34</v>
      </c>
      <c r="V383" s="7"/>
      <c r="W383" s="6" t="s">
        <v>33</v>
      </c>
      <c r="X383" s="6" t="s">
        <v>34</v>
      </c>
      <c r="Y383" s="6" t="s">
        <v>33</v>
      </c>
      <c r="Z383" s="6" t="s">
        <v>34</v>
      </c>
    </row>
    <row r="384" spans="1:26" x14ac:dyDescent="0.3">
      <c r="A384" s="11" t="s">
        <v>0</v>
      </c>
      <c r="B384" s="8"/>
      <c r="C384" s="15">
        <v>11445</v>
      </c>
      <c r="D384" s="15">
        <v>253</v>
      </c>
      <c r="E384" s="10">
        <v>265</v>
      </c>
      <c r="F384" s="10">
        <v>16463</v>
      </c>
      <c r="G384" s="9"/>
      <c r="H384" s="10">
        <v>166</v>
      </c>
      <c r="I384" s="10">
        <v>12</v>
      </c>
      <c r="J384" s="10">
        <v>7077</v>
      </c>
      <c r="K384" s="10">
        <v>3555</v>
      </c>
      <c r="L384" s="9"/>
      <c r="M384" s="15">
        <v>15</v>
      </c>
      <c r="N384" s="15">
        <v>20</v>
      </c>
      <c r="O384" s="15">
        <v>1600</v>
      </c>
      <c r="P384" s="15">
        <v>2493</v>
      </c>
      <c r="Q384" s="9"/>
      <c r="R384" s="10">
        <v>40</v>
      </c>
      <c r="S384" s="10">
        <v>12</v>
      </c>
      <c r="T384" s="10">
        <v>785</v>
      </c>
      <c r="U384" s="10">
        <v>953</v>
      </c>
      <c r="V384" s="9"/>
      <c r="W384" s="15">
        <v>221</v>
      </c>
      <c r="X384" s="15">
        <v>44</v>
      </c>
      <c r="Y384" s="15">
        <v>9462</v>
      </c>
      <c r="Z384" s="15">
        <v>7001</v>
      </c>
    </row>
    <row r="385" spans="1:26" x14ac:dyDescent="0.3">
      <c r="A385" s="11" t="s">
        <v>1</v>
      </c>
      <c r="B385" s="8"/>
      <c r="C385" s="15">
        <v>295</v>
      </c>
      <c r="D385" s="15">
        <v>13</v>
      </c>
      <c r="E385" s="10">
        <v>13</v>
      </c>
      <c r="F385" s="10">
        <v>411</v>
      </c>
      <c r="G385" s="9"/>
      <c r="H385" s="10">
        <v>8</v>
      </c>
      <c r="I385" s="10">
        <v>1</v>
      </c>
      <c r="J385" s="10">
        <v>185</v>
      </c>
      <c r="K385" s="10">
        <v>79</v>
      </c>
      <c r="L385" s="9"/>
      <c r="M385" s="15">
        <v>2</v>
      </c>
      <c r="N385" s="15">
        <v>1</v>
      </c>
      <c r="O385" s="15">
        <v>40</v>
      </c>
      <c r="P385" s="15">
        <v>51</v>
      </c>
      <c r="Q385" s="9"/>
      <c r="R385" s="10">
        <v>0</v>
      </c>
      <c r="S385" s="10">
        <v>1</v>
      </c>
      <c r="T385" s="10">
        <v>25</v>
      </c>
      <c r="U385" s="10">
        <v>31</v>
      </c>
      <c r="V385" s="9"/>
      <c r="W385" s="15">
        <v>10</v>
      </c>
      <c r="X385" s="15">
        <v>3</v>
      </c>
      <c r="Y385" s="15">
        <v>250</v>
      </c>
      <c r="Z385" s="15">
        <v>161</v>
      </c>
    </row>
    <row r="386" spans="1:26" x14ac:dyDescent="0.3">
      <c r="A386" s="11" t="s">
        <v>2</v>
      </c>
      <c r="B386" s="8"/>
      <c r="C386" s="15">
        <v>33176</v>
      </c>
      <c r="D386" s="15">
        <v>428</v>
      </c>
      <c r="E386" s="10">
        <v>448</v>
      </c>
      <c r="F386" s="10">
        <v>45755</v>
      </c>
      <c r="G386" s="9"/>
      <c r="H386" s="10">
        <v>255</v>
      </c>
      <c r="I386" s="10">
        <v>41</v>
      </c>
      <c r="J386" s="10">
        <v>22005</v>
      </c>
      <c r="K386" s="10">
        <v>9602</v>
      </c>
      <c r="L386" s="9"/>
      <c r="M386" s="15">
        <v>34</v>
      </c>
      <c r="N386" s="15">
        <v>29</v>
      </c>
      <c r="O386" s="15">
        <v>3955</v>
      </c>
      <c r="P386" s="15">
        <v>5846</v>
      </c>
      <c r="Q386" s="9"/>
      <c r="R386" s="10">
        <v>54</v>
      </c>
      <c r="S386" s="10">
        <v>35</v>
      </c>
      <c r="T386" s="10">
        <v>1967</v>
      </c>
      <c r="U386" s="10">
        <v>2380</v>
      </c>
      <c r="V386" s="9"/>
      <c r="W386" s="15">
        <v>343</v>
      </c>
      <c r="X386" s="15">
        <v>105</v>
      </c>
      <c r="Y386" s="15">
        <v>27927</v>
      </c>
      <c r="Z386" s="15">
        <v>17828</v>
      </c>
    </row>
    <row r="387" spans="1:26" x14ac:dyDescent="0.3">
      <c r="A387" s="11" t="s">
        <v>3</v>
      </c>
      <c r="B387" s="8"/>
      <c r="C387" s="15">
        <v>3002</v>
      </c>
      <c r="D387" s="15">
        <v>58</v>
      </c>
      <c r="E387" s="15">
        <v>60</v>
      </c>
      <c r="F387" s="15">
        <v>3963</v>
      </c>
      <c r="G387" s="9"/>
      <c r="H387" s="15">
        <v>43</v>
      </c>
      <c r="I387" s="15">
        <v>6</v>
      </c>
      <c r="J387" s="15">
        <v>1933</v>
      </c>
      <c r="K387" s="15">
        <v>792</v>
      </c>
      <c r="L387" s="9"/>
      <c r="M387" s="15">
        <v>3</v>
      </c>
      <c r="N387" s="15">
        <v>1</v>
      </c>
      <c r="O387" s="15">
        <v>329</v>
      </c>
      <c r="P387" s="15">
        <v>503</v>
      </c>
      <c r="Q387" s="9"/>
      <c r="R387" s="15">
        <v>4</v>
      </c>
      <c r="S387" s="15">
        <v>3</v>
      </c>
      <c r="T387" s="15">
        <v>165</v>
      </c>
      <c r="U387" s="15">
        <v>241</v>
      </c>
      <c r="V387" s="9"/>
      <c r="W387" s="15">
        <v>50</v>
      </c>
      <c r="X387" s="15">
        <v>10</v>
      </c>
      <c r="Y387" s="15">
        <v>2427</v>
      </c>
      <c r="Z387" s="15">
        <v>1536</v>
      </c>
    </row>
    <row r="388" spans="1:26" x14ac:dyDescent="0.3">
      <c r="A388" s="11" t="s">
        <v>4</v>
      </c>
      <c r="B388" s="8"/>
      <c r="C388" s="15">
        <v>13958</v>
      </c>
      <c r="D388" s="15">
        <v>306</v>
      </c>
      <c r="E388" s="10">
        <v>325</v>
      </c>
      <c r="F388" s="10">
        <v>19512</v>
      </c>
      <c r="G388" s="9"/>
      <c r="H388" s="10">
        <v>218</v>
      </c>
      <c r="I388" s="10">
        <v>24</v>
      </c>
      <c r="J388" s="10">
        <v>9348</v>
      </c>
      <c r="K388" s="10">
        <v>4437</v>
      </c>
      <c r="L388" s="9"/>
      <c r="M388" s="15">
        <v>18</v>
      </c>
      <c r="N388" s="15">
        <v>22</v>
      </c>
      <c r="O388" s="15">
        <v>1828</v>
      </c>
      <c r="P388" s="15">
        <v>2582</v>
      </c>
      <c r="Q388" s="9"/>
      <c r="R388" s="10">
        <v>23</v>
      </c>
      <c r="S388" s="10">
        <v>20</v>
      </c>
      <c r="T388" s="10">
        <v>601</v>
      </c>
      <c r="U388" s="10">
        <v>716</v>
      </c>
      <c r="V388" s="9"/>
      <c r="W388" s="15">
        <v>259</v>
      </c>
      <c r="X388" s="15">
        <v>66</v>
      </c>
      <c r="Y388" s="15">
        <v>11777</v>
      </c>
      <c r="Z388" s="15">
        <v>7735</v>
      </c>
    </row>
    <row r="389" spans="1:26" x14ac:dyDescent="0.3">
      <c r="A389" s="11" t="s">
        <v>5</v>
      </c>
      <c r="B389" s="8"/>
      <c r="C389" s="15">
        <v>3316</v>
      </c>
      <c r="D389" s="15">
        <v>94</v>
      </c>
      <c r="E389" s="10">
        <v>100</v>
      </c>
      <c r="F389" s="10">
        <v>4384</v>
      </c>
      <c r="G389" s="9"/>
      <c r="H389" s="10">
        <v>64</v>
      </c>
      <c r="I389" s="10">
        <v>12</v>
      </c>
      <c r="J389" s="10">
        <v>1941</v>
      </c>
      <c r="K389" s="10">
        <v>1107</v>
      </c>
      <c r="L389" s="9"/>
      <c r="M389" s="15">
        <v>3</v>
      </c>
      <c r="N389" s="15">
        <v>7</v>
      </c>
      <c r="O389" s="15">
        <v>355</v>
      </c>
      <c r="P389" s="15">
        <v>590</v>
      </c>
      <c r="Q389" s="9"/>
      <c r="R389" s="10">
        <v>5</v>
      </c>
      <c r="S389" s="10">
        <v>9</v>
      </c>
      <c r="T389" s="10">
        <v>179</v>
      </c>
      <c r="U389" s="10">
        <v>212</v>
      </c>
      <c r="V389" s="9"/>
      <c r="W389" s="15">
        <v>72</v>
      </c>
      <c r="X389" s="15">
        <v>28</v>
      </c>
      <c r="Y389" s="15">
        <v>2475</v>
      </c>
      <c r="Z389" s="15">
        <v>1909</v>
      </c>
    </row>
    <row r="390" spans="1:26" x14ac:dyDescent="0.3">
      <c r="A390" s="11" t="s">
        <v>6</v>
      </c>
      <c r="B390" s="8"/>
      <c r="C390" s="15">
        <v>8387</v>
      </c>
      <c r="D390" s="15">
        <v>56</v>
      </c>
      <c r="E390" s="10">
        <v>58</v>
      </c>
      <c r="F390" s="10">
        <v>10637</v>
      </c>
      <c r="G390" s="9"/>
      <c r="H390" s="10">
        <v>35</v>
      </c>
      <c r="I390" s="10">
        <v>2</v>
      </c>
      <c r="J390" s="10">
        <v>4821</v>
      </c>
      <c r="K390" s="10">
        <v>2185</v>
      </c>
      <c r="L390" s="9"/>
      <c r="M390" s="15">
        <v>2</v>
      </c>
      <c r="N390" s="15">
        <v>4</v>
      </c>
      <c r="O390" s="15">
        <v>728</v>
      </c>
      <c r="P390" s="15">
        <v>1466</v>
      </c>
      <c r="Q390" s="9"/>
      <c r="R390" s="10">
        <v>9</v>
      </c>
      <c r="S390" s="10">
        <v>6</v>
      </c>
      <c r="T390" s="10">
        <v>635</v>
      </c>
      <c r="U390" s="10">
        <v>802</v>
      </c>
      <c r="V390" s="9"/>
      <c r="W390" s="15">
        <v>46</v>
      </c>
      <c r="X390" s="15">
        <v>12</v>
      </c>
      <c r="Y390" s="15">
        <v>6184</v>
      </c>
      <c r="Z390" s="15">
        <v>4453</v>
      </c>
    </row>
    <row r="391" spans="1:26" x14ac:dyDescent="0.3">
      <c r="A391" s="11" t="s">
        <v>7</v>
      </c>
      <c r="B391" s="8"/>
      <c r="C391" s="15">
        <v>17455</v>
      </c>
      <c r="D391" s="15">
        <v>313</v>
      </c>
      <c r="E391" s="10">
        <v>327</v>
      </c>
      <c r="F391" s="10">
        <v>23905</v>
      </c>
      <c r="G391" s="9">
        <v>0</v>
      </c>
      <c r="H391" s="10">
        <v>197</v>
      </c>
      <c r="I391" s="10">
        <v>33</v>
      </c>
      <c r="J391" s="10">
        <v>10948</v>
      </c>
      <c r="K391" s="10">
        <v>5877</v>
      </c>
      <c r="L391" s="9">
        <v>0</v>
      </c>
      <c r="M391" s="15">
        <v>21</v>
      </c>
      <c r="N391" s="15">
        <v>16</v>
      </c>
      <c r="O391" s="15">
        <v>2188</v>
      </c>
      <c r="P391" s="15">
        <v>3176</v>
      </c>
      <c r="Q391" s="9">
        <v>0</v>
      </c>
      <c r="R391" s="10">
        <v>38</v>
      </c>
      <c r="S391" s="10">
        <v>22</v>
      </c>
      <c r="T391" s="10">
        <v>794</v>
      </c>
      <c r="U391" s="10">
        <v>922</v>
      </c>
      <c r="V391" s="9"/>
      <c r="W391" s="15">
        <v>256</v>
      </c>
      <c r="X391" s="15">
        <v>71</v>
      </c>
      <c r="Y391" s="15">
        <v>13930</v>
      </c>
      <c r="Z391" s="15">
        <v>9975</v>
      </c>
    </row>
    <row r="392" spans="1:26" x14ac:dyDescent="0.3">
      <c r="A392" s="17" t="s">
        <v>8</v>
      </c>
      <c r="B392" s="65"/>
      <c r="C392" s="49">
        <v>91034</v>
      </c>
      <c r="D392" s="49">
        <v>1521</v>
      </c>
      <c r="E392" s="49">
        <v>1596</v>
      </c>
      <c r="F392" s="49">
        <v>125030</v>
      </c>
      <c r="G392" s="154">
        <v>0</v>
      </c>
      <c r="H392" s="49">
        <v>986</v>
      </c>
      <c r="I392" s="49">
        <v>131</v>
      </c>
      <c r="J392" s="49">
        <v>58258</v>
      </c>
      <c r="K392" s="49">
        <v>27634</v>
      </c>
      <c r="L392" s="154">
        <v>0</v>
      </c>
      <c r="M392" s="19">
        <v>98</v>
      </c>
      <c r="N392" s="19">
        <v>100</v>
      </c>
      <c r="O392" s="49">
        <v>11023</v>
      </c>
      <c r="P392" s="49">
        <v>16707</v>
      </c>
      <c r="Q392" s="154">
        <v>0</v>
      </c>
      <c r="R392" s="49">
        <v>173</v>
      </c>
      <c r="S392" s="49">
        <v>108</v>
      </c>
      <c r="T392" s="49">
        <v>5151</v>
      </c>
      <c r="U392" s="49">
        <v>6257</v>
      </c>
      <c r="V392" s="20"/>
      <c r="W392" s="49">
        <v>1257</v>
      </c>
      <c r="X392" s="49">
        <v>339</v>
      </c>
      <c r="Y392" s="49">
        <v>74432</v>
      </c>
      <c r="Z392" s="49">
        <v>50598</v>
      </c>
    </row>
    <row r="393" spans="1:26" x14ac:dyDescent="0.3">
      <c r="A393" s="11" t="s">
        <v>9</v>
      </c>
      <c r="B393" s="8"/>
      <c r="C393" s="15">
        <v>16654</v>
      </c>
      <c r="D393" s="15">
        <v>241</v>
      </c>
      <c r="E393" s="15">
        <v>250</v>
      </c>
      <c r="F393" s="15">
        <v>22051</v>
      </c>
      <c r="G393" s="9"/>
      <c r="H393" s="15">
        <v>138</v>
      </c>
      <c r="I393" s="15">
        <v>24</v>
      </c>
      <c r="J393" s="15">
        <v>10380</v>
      </c>
      <c r="K393" s="15">
        <v>5314</v>
      </c>
      <c r="L393" s="9"/>
      <c r="M393" s="15">
        <v>13</v>
      </c>
      <c r="N393" s="15">
        <v>20</v>
      </c>
      <c r="O393" s="15">
        <v>1577</v>
      </c>
      <c r="P393" s="15">
        <v>2634</v>
      </c>
      <c r="Q393" s="9"/>
      <c r="R393" s="15">
        <v>37</v>
      </c>
      <c r="S393" s="15">
        <v>18</v>
      </c>
      <c r="T393" s="15">
        <v>929</v>
      </c>
      <c r="U393" s="15">
        <v>1217</v>
      </c>
      <c r="V393" s="9"/>
      <c r="W393" s="15">
        <v>188</v>
      </c>
      <c r="X393" s="15">
        <v>62</v>
      </c>
      <c r="Y393" s="15">
        <v>12886</v>
      </c>
      <c r="Z393" s="15">
        <v>9165</v>
      </c>
    </row>
    <row r="394" spans="1:26" x14ac:dyDescent="0.3">
      <c r="A394" s="11" t="s">
        <v>10</v>
      </c>
      <c r="B394" s="8"/>
      <c r="C394" s="15">
        <v>2258</v>
      </c>
      <c r="D394" s="15">
        <v>45</v>
      </c>
      <c r="E394" s="15">
        <v>47</v>
      </c>
      <c r="F394" s="15">
        <v>3296</v>
      </c>
      <c r="G394" s="9"/>
      <c r="H394" s="15">
        <v>25</v>
      </c>
      <c r="I394" s="15">
        <v>1</v>
      </c>
      <c r="J394" s="15">
        <v>1479</v>
      </c>
      <c r="K394" s="15">
        <v>726</v>
      </c>
      <c r="L394" s="9"/>
      <c r="M394" s="15">
        <v>5</v>
      </c>
      <c r="N394" s="15">
        <v>3</v>
      </c>
      <c r="O394" s="15">
        <v>335</v>
      </c>
      <c r="P394" s="15">
        <v>480</v>
      </c>
      <c r="Q394" s="9"/>
      <c r="R394" s="15">
        <v>6</v>
      </c>
      <c r="S394" s="15">
        <v>7</v>
      </c>
      <c r="T394" s="15">
        <v>122</v>
      </c>
      <c r="U394" s="15">
        <v>154</v>
      </c>
      <c r="V394" s="9"/>
      <c r="W394" s="15">
        <v>36</v>
      </c>
      <c r="X394" s="15">
        <v>11</v>
      </c>
      <c r="Y394" s="15">
        <v>1936</v>
      </c>
      <c r="Z394" s="15">
        <v>1360</v>
      </c>
    </row>
    <row r="395" spans="1:26" x14ac:dyDescent="0.3">
      <c r="A395" s="11" t="s">
        <v>11</v>
      </c>
      <c r="B395" s="8"/>
      <c r="C395" s="15">
        <v>5422</v>
      </c>
      <c r="D395" s="15">
        <v>98</v>
      </c>
      <c r="E395" s="15">
        <v>100</v>
      </c>
      <c r="F395" s="15">
        <v>7866</v>
      </c>
      <c r="G395" s="9"/>
      <c r="H395" s="15">
        <v>56</v>
      </c>
      <c r="I395" s="15">
        <v>13</v>
      </c>
      <c r="J395" s="15">
        <v>3584</v>
      </c>
      <c r="K395" s="15">
        <v>1826</v>
      </c>
      <c r="L395" s="9"/>
      <c r="M395" s="15">
        <v>1</v>
      </c>
      <c r="N395" s="15">
        <v>9</v>
      </c>
      <c r="O395" s="15">
        <v>713</v>
      </c>
      <c r="P395" s="15">
        <v>1121</v>
      </c>
      <c r="Q395" s="9"/>
      <c r="R395" s="15">
        <v>10</v>
      </c>
      <c r="S395" s="15">
        <v>11</v>
      </c>
      <c r="T395" s="15">
        <v>285</v>
      </c>
      <c r="U395" s="15">
        <v>337</v>
      </c>
      <c r="V395" s="9"/>
      <c r="W395" s="15">
        <v>67</v>
      </c>
      <c r="X395" s="15">
        <v>33</v>
      </c>
      <c r="Y395" s="15">
        <v>4582</v>
      </c>
      <c r="Z395" s="15">
        <v>3284</v>
      </c>
    </row>
    <row r="396" spans="1:26" x14ac:dyDescent="0.3">
      <c r="A396" s="11" t="s">
        <v>12</v>
      </c>
      <c r="B396" s="8"/>
      <c r="C396" s="15">
        <v>20589</v>
      </c>
      <c r="D396" s="15">
        <v>345</v>
      </c>
      <c r="E396" s="15">
        <v>371</v>
      </c>
      <c r="F396" s="15">
        <v>28595</v>
      </c>
      <c r="G396" s="9">
        <v>0</v>
      </c>
      <c r="H396" s="15">
        <v>197</v>
      </c>
      <c r="I396" s="15">
        <v>24</v>
      </c>
      <c r="J396" s="15">
        <v>13051</v>
      </c>
      <c r="K396" s="15">
        <v>5887</v>
      </c>
      <c r="L396" s="9">
        <v>0</v>
      </c>
      <c r="M396" s="15">
        <v>40</v>
      </c>
      <c r="N396" s="15">
        <v>25</v>
      </c>
      <c r="O396" s="15">
        <v>2721</v>
      </c>
      <c r="P396" s="15">
        <v>4136</v>
      </c>
      <c r="Q396" s="9">
        <v>0</v>
      </c>
      <c r="R396" s="15">
        <v>51</v>
      </c>
      <c r="S396" s="15">
        <v>34</v>
      </c>
      <c r="T396" s="15">
        <v>1253</v>
      </c>
      <c r="U396" s="15">
        <v>1547</v>
      </c>
      <c r="V396" s="9"/>
      <c r="W396" s="15">
        <v>288</v>
      </c>
      <c r="X396" s="15">
        <v>83</v>
      </c>
      <c r="Y396" s="15">
        <v>17025</v>
      </c>
      <c r="Z396" s="15">
        <v>11570</v>
      </c>
    </row>
    <row r="397" spans="1:26" x14ac:dyDescent="0.3">
      <c r="A397" s="47" t="s">
        <v>13</v>
      </c>
      <c r="B397" s="66"/>
      <c r="C397" s="19">
        <v>44923</v>
      </c>
      <c r="D397" s="104">
        <v>729</v>
      </c>
      <c r="E397" s="104">
        <v>768</v>
      </c>
      <c r="F397" s="104">
        <v>61808</v>
      </c>
      <c r="G397" s="20">
        <v>0</v>
      </c>
      <c r="H397" s="104">
        <v>416</v>
      </c>
      <c r="I397" s="105">
        <v>62</v>
      </c>
      <c r="J397" s="104">
        <v>28494</v>
      </c>
      <c r="K397" s="19">
        <v>13753</v>
      </c>
      <c r="L397" s="20">
        <v>0</v>
      </c>
      <c r="M397" s="104">
        <v>59</v>
      </c>
      <c r="N397" s="104">
        <v>57</v>
      </c>
      <c r="O397" s="104">
        <v>5346</v>
      </c>
      <c r="P397" s="104">
        <v>8371</v>
      </c>
      <c r="Q397" s="20">
        <v>0</v>
      </c>
      <c r="R397" s="104">
        <v>104</v>
      </c>
      <c r="S397" s="19">
        <v>70</v>
      </c>
      <c r="T397" s="19">
        <v>2589</v>
      </c>
      <c r="U397" s="19">
        <v>3255</v>
      </c>
      <c r="V397" s="20">
        <v>0</v>
      </c>
      <c r="W397" s="104">
        <v>579</v>
      </c>
      <c r="X397" s="104">
        <v>189</v>
      </c>
      <c r="Y397" s="104">
        <v>36429</v>
      </c>
      <c r="Z397" s="104">
        <v>25379</v>
      </c>
    </row>
    <row r="398" spans="1:26" x14ac:dyDescent="0.3">
      <c r="A398" s="11" t="s">
        <v>14</v>
      </c>
      <c r="B398" s="8"/>
      <c r="C398" s="15">
        <v>3429</v>
      </c>
      <c r="D398" s="15">
        <v>72</v>
      </c>
      <c r="E398" s="15">
        <v>77</v>
      </c>
      <c r="F398" s="15">
        <v>5195</v>
      </c>
      <c r="G398" s="9"/>
      <c r="H398" s="15">
        <v>52</v>
      </c>
      <c r="I398" s="15">
        <v>6</v>
      </c>
      <c r="J398" s="15">
        <v>2373</v>
      </c>
      <c r="K398" s="15">
        <v>1126</v>
      </c>
      <c r="L398" s="9"/>
      <c r="M398" s="15">
        <v>5</v>
      </c>
      <c r="N398" s="15">
        <v>9</v>
      </c>
      <c r="O398" s="15">
        <v>513</v>
      </c>
      <c r="P398" s="15">
        <v>848</v>
      </c>
      <c r="Q398" s="9"/>
      <c r="R398" s="15">
        <v>2</v>
      </c>
      <c r="S398" s="15">
        <v>3</v>
      </c>
      <c r="T398" s="15">
        <v>168</v>
      </c>
      <c r="U398" s="15">
        <v>167</v>
      </c>
      <c r="V398" s="9"/>
      <c r="W398" s="15">
        <v>59</v>
      </c>
      <c r="X398" s="15">
        <v>18</v>
      </c>
      <c r="Y398" s="15">
        <v>3054</v>
      </c>
      <c r="Z398" s="15">
        <v>2141</v>
      </c>
    </row>
    <row r="399" spans="1:26" x14ac:dyDescent="0.3">
      <c r="A399" s="11" t="s">
        <v>15</v>
      </c>
      <c r="B399" s="8"/>
      <c r="C399" s="15">
        <v>511</v>
      </c>
      <c r="D399" s="15">
        <v>25</v>
      </c>
      <c r="E399" s="15">
        <v>27</v>
      </c>
      <c r="F399" s="15">
        <v>782</v>
      </c>
      <c r="G399" s="9"/>
      <c r="H399" s="15">
        <v>17</v>
      </c>
      <c r="I399" s="15">
        <v>2</v>
      </c>
      <c r="J399" s="15">
        <v>349</v>
      </c>
      <c r="K399" s="15">
        <v>143</v>
      </c>
      <c r="L399" s="9"/>
      <c r="M399" s="15">
        <v>2</v>
      </c>
      <c r="N399" s="15">
        <v>5</v>
      </c>
      <c r="O399" s="15">
        <v>82</v>
      </c>
      <c r="P399" s="15">
        <v>150</v>
      </c>
      <c r="Q399" s="9"/>
      <c r="R399" s="15">
        <v>1</v>
      </c>
      <c r="S399" s="15">
        <v>0</v>
      </c>
      <c r="T399" s="15">
        <v>33</v>
      </c>
      <c r="U399" s="15">
        <v>25</v>
      </c>
      <c r="V399" s="9"/>
      <c r="W399" s="15">
        <v>20</v>
      </c>
      <c r="X399" s="15">
        <v>7</v>
      </c>
      <c r="Y399" s="15">
        <v>464</v>
      </c>
      <c r="Z399" s="15">
        <v>318</v>
      </c>
    </row>
    <row r="400" spans="1:26" x14ac:dyDescent="0.3">
      <c r="A400" s="11" t="s">
        <v>16</v>
      </c>
      <c r="B400" s="8"/>
      <c r="C400" s="15">
        <v>9182</v>
      </c>
      <c r="D400" s="15">
        <v>208</v>
      </c>
      <c r="E400" s="15">
        <v>233</v>
      </c>
      <c r="F400" s="15">
        <v>13980</v>
      </c>
      <c r="G400" s="9"/>
      <c r="H400" s="15">
        <v>141</v>
      </c>
      <c r="I400" s="15">
        <v>6</v>
      </c>
      <c r="J400" s="15">
        <v>6486</v>
      </c>
      <c r="K400" s="15">
        <v>2068</v>
      </c>
      <c r="L400" s="9"/>
      <c r="M400" s="15">
        <v>25</v>
      </c>
      <c r="N400" s="15">
        <v>16</v>
      </c>
      <c r="O400" s="15">
        <v>1719</v>
      </c>
      <c r="P400" s="15">
        <v>2507</v>
      </c>
      <c r="Q400" s="9"/>
      <c r="R400" s="15">
        <v>30</v>
      </c>
      <c r="S400" s="15">
        <v>15</v>
      </c>
      <c r="T400" s="15">
        <v>565</v>
      </c>
      <c r="U400" s="15">
        <v>635</v>
      </c>
      <c r="V400" s="9"/>
      <c r="W400" s="15">
        <v>196</v>
      </c>
      <c r="X400" s="15">
        <v>37</v>
      </c>
      <c r="Y400" s="15">
        <v>8770</v>
      </c>
      <c r="Z400" s="15">
        <v>5210</v>
      </c>
    </row>
    <row r="401" spans="1:26" x14ac:dyDescent="0.3">
      <c r="A401" s="11" t="s">
        <v>17</v>
      </c>
      <c r="B401" s="8"/>
      <c r="C401" s="15">
        <v>9499</v>
      </c>
      <c r="D401" s="15">
        <v>209</v>
      </c>
      <c r="E401" s="15">
        <v>231</v>
      </c>
      <c r="F401" s="15">
        <v>15919</v>
      </c>
      <c r="G401" s="9"/>
      <c r="H401" s="15">
        <v>151</v>
      </c>
      <c r="I401" s="15">
        <v>14</v>
      </c>
      <c r="J401" s="15">
        <v>6939</v>
      </c>
      <c r="K401" s="15">
        <v>2468</v>
      </c>
      <c r="L401" s="9"/>
      <c r="M401" s="15">
        <v>28</v>
      </c>
      <c r="N401" s="15">
        <v>21</v>
      </c>
      <c r="O401" s="15">
        <v>2302</v>
      </c>
      <c r="P401" s="15">
        <v>3183</v>
      </c>
      <c r="Q401" s="9"/>
      <c r="R401" s="15">
        <v>12</v>
      </c>
      <c r="S401" s="15">
        <v>5</v>
      </c>
      <c r="T401" s="15">
        <v>472</v>
      </c>
      <c r="U401" s="15">
        <v>555</v>
      </c>
      <c r="V401" s="9"/>
      <c r="W401" s="15">
        <v>191</v>
      </c>
      <c r="X401" s="15">
        <v>40</v>
      </c>
      <c r="Y401" s="15">
        <v>9713</v>
      </c>
      <c r="Z401" s="15">
        <v>6206</v>
      </c>
    </row>
    <row r="402" spans="1:26" x14ac:dyDescent="0.3">
      <c r="A402" s="11" t="s">
        <v>18</v>
      </c>
      <c r="B402" s="8"/>
      <c r="C402" s="15">
        <v>936</v>
      </c>
      <c r="D402" s="15">
        <v>39</v>
      </c>
      <c r="E402" s="15">
        <v>41</v>
      </c>
      <c r="F402" s="15">
        <v>1527</v>
      </c>
      <c r="G402" s="9"/>
      <c r="H402" s="15">
        <v>29</v>
      </c>
      <c r="I402" s="15">
        <v>0</v>
      </c>
      <c r="J402" s="15">
        <v>682</v>
      </c>
      <c r="K402" s="15">
        <v>289</v>
      </c>
      <c r="L402" s="9"/>
      <c r="M402" s="15">
        <v>5</v>
      </c>
      <c r="N402" s="15">
        <v>6</v>
      </c>
      <c r="O402" s="15">
        <v>197</v>
      </c>
      <c r="P402" s="15">
        <v>274</v>
      </c>
      <c r="Q402" s="9"/>
      <c r="R402" s="15">
        <v>1</v>
      </c>
      <c r="S402" s="15">
        <v>0</v>
      </c>
      <c r="T402" s="15">
        <v>47</v>
      </c>
      <c r="U402" s="15">
        <v>38</v>
      </c>
      <c r="V402" s="9"/>
      <c r="W402" s="15">
        <v>35</v>
      </c>
      <c r="X402" s="15">
        <v>6</v>
      </c>
      <c r="Y402" s="15">
        <v>926</v>
      </c>
      <c r="Z402" s="15">
        <v>601</v>
      </c>
    </row>
    <row r="403" spans="1:26" x14ac:dyDescent="0.3">
      <c r="A403" s="11" t="s">
        <v>19</v>
      </c>
      <c r="B403" s="8"/>
      <c r="C403" s="15">
        <v>2659</v>
      </c>
      <c r="D403" s="15">
        <v>89</v>
      </c>
      <c r="E403" s="15">
        <v>101</v>
      </c>
      <c r="F403" s="15">
        <v>4428</v>
      </c>
      <c r="G403" s="9"/>
      <c r="H403" s="15">
        <v>58</v>
      </c>
      <c r="I403" s="15">
        <v>6</v>
      </c>
      <c r="J403" s="15">
        <v>1954</v>
      </c>
      <c r="K403" s="15">
        <v>772</v>
      </c>
      <c r="L403" s="9"/>
      <c r="M403" s="15">
        <v>15</v>
      </c>
      <c r="N403" s="15">
        <v>11</v>
      </c>
      <c r="O403" s="15">
        <v>601</v>
      </c>
      <c r="P403" s="15">
        <v>835</v>
      </c>
      <c r="Q403" s="9"/>
      <c r="R403" s="15">
        <v>6</v>
      </c>
      <c r="S403" s="15">
        <v>5</v>
      </c>
      <c r="T403" s="15">
        <v>132</v>
      </c>
      <c r="U403" s="15">
        <v>134</v>
      </c>
      <c r="V403" s="9"/>
      <c r="W403" s="15">
        <v>79</v>
      </c>
      <c r="X403" s="15">
        <v>22</v>
      </c>
      <c r="Y403" s="15">
        <v>2687</v>
      </c>
      <c r="Z403" s="15">
        <v>1741</v>
      </c>
    </row>
    <row r="404" spans="1:26" x14ac:dyDescent="0.3">
      <c r="A404" s="11" t="s">
        <v>20</v>
      </c>
      <c r="B404" s="8"/>
      <c r="C404" s="15">
        <v>11366</v>
      </c>
      <c r="D404" s="15">
        <v>192</v>
      </c>
      <c r="E404" s="15">
        <v>209</v>
      </c>
      <c r="F404" s="15">
        <v>17167</v>
      </c>
      <c r="G404" s="9"/>
      <c r="H404" s="15">
        <v>129</v>
      </c>
      <c r="I404" s="15">
        <v>7</v>
      </c>
      <c r="J404" s="15">
        <v>8194</v>
      </c>
      <c r="K404" s="15">
        <v>2972</v>
      </c>
      <c r="L404" s="9"/>
      <c r="M404" s="15">
        <v>22</v>
      </c>
      <c r="N404" s="15">
        <v>20</v>
      </c>
      <c r="O404" s="15">
        <v>1909</v>
      </c>
      <c r="P404" s="15">
        <v>2977</v>
      </c>
      <c r="Q404" s="9"/>
      <c r="R404" s="15">
        <v>21</v>
      </c>
      <c r="S404" s="15">
        <v>10</v>
      </c>
      <c r="T404" s="15">
        <v>529</v>
      </c>
      <c r="U404" s="15">
        <v>586</v>
      </c>
      <c r="V404" s="9"/>
      <c r="W404" s="15">
        <v>172</v>
      </c>
      <c r="X404" s="15">
        <v>37</v>
      </c>
      <c r="Y404" s="15">
        <v>10632</v>
      </c>
      <c r="Z404" s="15">
        <v>6535</v>
      </c>
    </row>
    <row r="405" spans="1:26" x14ac:dyDescent="0.3">
      <c r="A405" s="11" t="s">
        <v>21</v>
      </c>
      <c r="B405" s="8"/>
      <c r="C405" s="15">
        <v>3492</v>
      </c>
      <c r="D405" s="15">
        <v>91</v>
      </c>
      <c r="E405" s="15">
        <v>98</v>
      </c>
      <c r="F405" s="15">
        <v>5311</v>
      </c>
      <c r="G405" s="9">
        <v>0</v>
      </c>
      <c r="H405" s="15">
        <v>57</v>
      </c>
      <c r="I405" s="15">
        <v>7</v>
      </c>
      <c r="J405" s="15">
        <v>2203</v>
      </c>
      <c r="K405" s="15">
        <v>1073</v>
      </c>
      <c r="L405" s="9">
        <v>0</v>
      </c>
      <c r="M405" s="15">
        <v>11</v>
      </c>
      <c r="N405" s="15">
        <v>11</v>
      </c>
      <c r="O405" s="15">
        <v>606</v>
      </c>
      <c r="P405" s="15">
        <v>960</v>
      </c>
      <c r="Q405" s="9">
        <v>0</v>
      </c>
      <c r="R405" s="15">
        <v>6</v>
      </c>
      <c r="S405" s="15">
        <v>6</v>
      </c>
      <c r="T405" s="15">
        <v>192</v>
      </c>
      <c r="U405" s="15">
        <v>277</v>
      </c>
      <c r="V405" s="9"/>
      <c r="W405" s="15">
        <v>74</v>
      </c>
      <c r="X405" s="15">
        <v>24</v>
      </c>
      <c r="Y405" s="15">
        <v>3001</v>
      </c>
      <c r="Z405" s="15">
        <v>2310</v>
      </c>
    </row>
    <row r="406" spans="1:26" ht="22.8" x14ac:dyDescent="0.3">
      <c r="A406" s="16" t="s">
        <v>22</v>
      </c>
      <c r="B406" s="65"/>
      <c r="C406" s="104">
        <v>41074</v>
      </c>
      <c r="D406" s="105">
        <v>925</v>
      </c>
      <c r="E406" s="105">
        <v>1017</v>
      </c>
      <c r="F406" s="105">
        <v>64309</v>
      </c>
      <c r="G406" s="106"/>
      <c r="H406" s="105">
        <v>634</v>
      </c>
      <c r="I406" s="104">
        <v>48</v>
      </c>
      <c r="J406" s="105">
        <v>29180</v>
      </c>
      <c r="K406" s="104">
        <v>10911</v>
      </c>
      <c r="L406" s="106"/>
      <c r="M406" s="49">
        <v>113</v>
      </c>
      <c r="N406" s="49">
        <v>99</v>
      </c>
      <c r="O406" s="105">
        <v>7929</v>
      </c>
      <c r="P406" s="105">
        <v>11734</v>
      </c>
      <c r="Q406" s="106"/>
      <c r="R406" s="105">
        <v>79</v>
      </c>
      <c r="S406" s="104">
        <v>44</v>
      </c>
      <c r="T406" s="104">
        <v>2138</v>
      </c>
      <c r="U406" s="104">
        <v>2417</v>
      </c>
      <c r="V406" s="106"/>
      <c r="W406" s="105">
        <v>826</v>
      </c>
      <c r="X406" s="105">
        <v>191</v>
      </c>
      <c r="Y406" s="105">
        <v>39247</v>
      </c>
      <c r="Z406" s="105">
        <v>25062</v>
      </c>
    </row>
    <row r="407" spans="1:26" x14ac:dyDescent="0.3">
      <c r="A407" s="207" t="s">
        <v>70</v>
      </c>
      <c r="B407" s="67"/>
      <c r="C407" s="103">
        <v>177031</v>
      </c>
      <c r="D407" s="103">
        <v>3175</v>
      </c>
      <c r="E407" s="103">
        <v>3381</v>
      </c>
      <c r="F407" s="103">
        <v>251147</v>
      </c>
      <c r="G407" s="61">
        <v>0</v>
      </c>
      <c r="H407" s="103">
        <v>2036</v>
      </c>
      <c r="I407" s="103">
        <v>241</v>
      </c>
      <c r="J407" s="103">
        <v>115932</v>
      </c>
      <c r="K407" s="103">
        <v>52298</v>
      </c>
      <c r="L407" s="61">
        <v>0</v>
      </c>
      <c r="M407" s="103">
        <v>270</v>
      </c>
      <c r="N407" s="103">
        <v>256</v>
      </c>
      <c r="O407" s="103">
        <v>24298</v>
      </c>
      <c r="P407" s="103">
        <v>36812</v>
      </c>
      <c r="Q407" s="61">
        <v>0</v>
      </c>
      <c r="R407" s="103">
        <v>356</v>
      </c>
      <c r="S407" s="103">
        <v>222</v>
      </c>
      <c r="T407" s="103">
        <v>9878</v>
      </c>
      <c r="U407" s="103">
        <v>11929</v>
      </c>
      <c r="V407" s="61"/>
      <c r="W407" s="103">
        <v>2662</v>
      </c>
      <c r="X407" s="103">
        <v>719</v>
      </c>
      <c r="Y407" s="103">
        <v>150108</v>
      </c>
      <c r="Z407" s="103">
        <v>101039</v>
      </c>
    </row>
    <row r="409" spans="1:26" x14ac:dyDescent="0.3">
      <c r="A409" s="323" t="s">
        <v>74</v>
      </c>
      <c r="B409" s="323"/>
      <c r="C409" s="323"/>
      <c r="D409" s="323"/>
      <c r="E409" s="323"/>
      <c r="F409" s="323"/>
    </row>
    <row r="410" spans="1:26" x14ac:dyDescent="0.2">
      <c r="A410" s="324" t="s">
        <v>27</v>
      </c>
      <c r="B410" s="1"/>
      <c r="C410" s="326" t="s">
        <v>23</v>
      </c>
      <c r="D410" s="326"/>
      <c r="E410" s="326"/>
      <c r="F410" s="326"/>
      <c r="G410" s="183"/>
      <c r="H410" s="328" t="s">
        <v>30</v>
      </c>
      <c r="I410" s="328"/>
      <c r="J410" s="328"/>
      <c r="K410" s="328"/>
      <c r="L410" s="202"/>
      <c r="M410" s="327" t="s">
        <v>35</v>
      </c>
      <c r="N410" s="325"/>
      <c r="O410" s="325"/>
      <c r="P410" s="325"/>
      <c r="Q410" s="203"/>
      <c r="R410" s="327" t="s">
        <v>36</v>
      </c>
      <c r="S410" s="325"/>
      <c r="T410" s="325"/>
      <c r="U410" s="325"/>
      <c r="V410" s="4"/>
      <c r="W410" s="327" t="s">
        <v>37</v>
      </c>
      <c r="X410" s="325"/>
      <c r="Y410" s="325"/>
      <c r="Z410" s="325"/>
    </row>
    <row r="411" spans="1:26" x14ac:dyDescent="0.2">
      <c r="A411" s="324"/>
      <c r="B411" s="1"/>
      <c r="C411" s="327"/>
      <c r="D411" s="327"/>
      <c r="E411" s="327"/>
      <c r="F411" s="327"/>
      <c r="G411" s="3"/>
      <c r="H411" s="329" t="s">
        <v>31</v>
      </c>
      <c r="I411" s="329"/>
      <c r="J411" s="329" t="s">
        <v>32</v>
      </c>
      <c r="K411" s="329"/>
      <c r="L411" s="204"/>
      <c r="M411" s="329" t="s">
        <v>31</v>
      </c>
      <c r="N411" s="329"/>
      <c r="O411" s="329" t="s">
        <v>32</v>
      </c>
      <c r="P411" s="329"/>
      <c r="Q411" s="204"/>
      <c r="R411" s="329" t="s">
        <v>31</v>
      </c>
      <c r="S411" s="329"/>
      <c r="T411" s="329" t="s">
        <v>32</v>
      </c>
      <c r="U411" s="329"/>
      <c r="V411" s="5"/>
      <c r="W411" s="329" t="s">
        <v>31</v>
      </c>
      <c r="X411" s="329"/>
      <c r="Y411" s="329" t="s">
        <v>32</v>
      </c>
      <c r="Z411" s="329"/>
    </row>
    <row r="412" spans="1:26" ht="16.8" x14ac:dyDescent="0.3">
      <c r="A412" s="325"/>
      <c r="B412" s="2"/>
      <c r="C412" s="6" t="s">
        <v>29</v>
      </c>
      <c r="D412" s="6" t="s">
        <v>25</v>
      </c>
      <c r="E412" s="6" t="s">
        <v>24</v>
      </c>
      <c r="F412" s="6" t="s">
        <v>26</v>
      </c>
      <c r="G412" s="7"/>
      <c r="H412" s="6" t="s">
        <v>33</v>
      </c>
      <c r="I412" s="6" t="s">
        <v>34</v>
      </c>
      <c r="J412" s="6" t="s">
        <v>33</v>
      </c>
      <c r="K412" s="6" t="s">
        <v>34</v>
      </c>
      <c r="L412" s="6"/>
      <c r="M412" s="6" t="s">
        <v>33</v>
      </c>
      <c r="N412" s="6" t="s">
        <v>34</v>
      </c>
      <c r="O412" s="6" t="s">
        <v>33</v>
      </c>
      <c r="P412" s="6" t="s">
        <v>34</v>
      </c>
      <c r="Q412" s="6"/>
      <c r="R412" s="6" t="s">
        <v>33</v>
      </c>
      <c r="S412" s="6" t="s">
        <v>34</v>
      </c>
      <c r="T412" s="6" t="s">
        <v>33</v>
      </c>
      <c r="U412" s="6" t="s">
        <v>34</v>
      </c>
      <c r="V412" s="7"/>
      <c r="W412" s="6" t="s">
        <v>33</v>
      </c>
      <c r="X412" s="6" t="s">
        <v>34</v>
      </c>
      <c r="Y412" s="6" t="s">
        <v>33</v>
      </c>
      <c r="Z412" s="6" t="s">
        <v>34</v>
      </c>
    </row>
    <row r="413" spans="1:26" x14ac:dyDescent="0.3">
      <c r="A413" s="11" t="s">
        <v>0</v>
      </c>
      <c r="B413" s="8"/>
      <c r="C413" s="184">
        <v>11134</v>
      </c>
      <c r="D413" s="184">
        <v>226</v>
      </c>
      <c r="E413" s="184">
        <v>246</v>
      </c>
      <c r="F413" s="184">
        <v>16278</v>
      </c>
      <c r="G413" s="9"/>
      <c r="H413" s="185">
        <v>143</v>
      </c>
      <c r="I413" s="185">
        <v>21</v>
      </c>
      <c r="J413" s="185">
        <v>7050</v>
      </c>
      <c r="K413" s="185">
        <v>3424</v>
      </c>
      <c r="L413" s="185"/>
      <c r="M413" s="185">
        <v>27</v>
      </c>
      <c r="N413" s="185">
        <v>21</v>
      </c>
      <c r="O413" s="185">
        <v>1635</v>
      </c>
      <c r="P413" s="185">
        <v>2590</v>
      </c>
      <c r="Q413" s="185"/>
      <c r="R413" s="185">
        <v>21</v>
      </c>
      <c r="S413" s="185">
        <v>13</v>
      </c>
      <c r="T413" s="185">
        <v>686</v>
      </c>
      <c r="U413" s="185">
        <v>893</v>
      </c>
      <c r="V413" s="9"/>
      <c r="W413" s="15">
        <f>SUM(H413,M413,R413)</f>
        <v>191</v>
      </c>
      <c r="X413" s="15">
        <f>SUM(I413,N413,S413)</f>
        <v>55</v>
      </c>
      <c r="Y413" s="15">
        <f>SUM(J413,O413,T413)</f>
        <v>9371</v>
      </c>
      <c r="Z413" s="15">
        <f>SUM(K413,P413,U413)</f>
        <v>6907</v>
      </c>
    </row>
    <row r="414" spans="1:26" x14ac:dyDescent="0.3">
      <c r="A414" s="11" t="s">
        <v>1</v>
      </c>
      <c r="B414" s="8"/>
      <c r="C414" s="184">
        <v>283</v>
      </c>
      <c r="D414" s="184">
        <v>6</v>
      </c>
      <c r="E414" s="184">
        <v>7</v>
      </c>
      <c r="F414" s="184">
        <v>408</v>
      </c>
      <c r="G414" s="9"/>
      <c r="H414" s="185">
        <v>4</v>
      </c>
      <c r="I414" s="185">
        <v>0</v>
      </c>
      <c r="J414" s="185">
        <v>189</v>
      </c>
      <c r="K414" s="185">
        <v>85</v>
      </c>
      <c r="L414" s="185"/>
      <c r="M414" s="185">
        <v>1</v>
      </c>
      <c r="N414" s="185">
        <v>0</v>
      </c>
      <c r="O414" s="185">
        <v>35</v>
      </c>
      <c r="P414" s="185">
        <v>55</v>
      </c>
      <c r="Q414" s="185"/>
      <c r="R414" s="185">
        <v>0</v>
      </c>
      <c r="S414" s="185">
        <v>2</v>
      </c>
      <c r="T414" s="185">
        <v>17</v>
      </c>
      <c r="U414" s="185">
        <v>27</v>
      </c>
      <c r="V414" s="9"/>
      <c r="W414" s="15">
        <f t="shared" ref="W414:Z420" si="1">SUM(H414,M414,R414)</f>
        <v>5</v>
      </c>
      <c r="X414" s="15">
        <f t="shared" si="1"/>
        <v>2</v>
      </c>
      <c r="Y414" s="15">
        <f t="shared" si="1"/>
        <v>241</v>
      </c>
      <c r="Z414" s="15">
        <f t="shared" si="1"/>
        <v>167</v>
      </c>
    </row>
    <row r="415" spans="1:26" x14ac:dyDescent="0.3">
      <c r="A415" s="11" t="s">
        <v>2</v>
      </c>
      <c r="B415" s="8"/>
      <c r="C415" s="184">
        <v>32774</v>
      </c>
      <c r="D415" s="184">
        <v>453</v>
      </c>
      <c r="E415" s="184">
        <v>478</v>
      </c>
      <c r="F415" s="184">
        <v>45203</v>
      </c>
      <c r="G415" s="9"/>
      <c r="H415" s="185">
        <v>303</v>
      </c>
      <c r="I415" s="185">
        <v>32</v>
      </c>
      <c r="J415" s="185">
        <v>22238</v>
      </c>
      <c r="K415" s="185">
        <v>9427</v>
      </c>
      <c r="L415" s="185"/>
      <c r="M415" s="185">
        <v>37</v>
      </c>
      <c r="N415" s="185">
        <v>24</v>
      </c>
      <c r="O415" s="185">
        <v>3992</v>
      </c>
      <c r="P415" s="185">
        <v>5734</v>
      </c>
      <c r="Q415" s="185"/>
      <c r="R415" s="185">
        <v>50</v>
      </c>
      <c r="S415" s="185">
        <v>32</v>
      </c>
      <c r="T415" s="185">
        <v>1765</v>
      </c>
      <c r="U415" s="185">
        <v>2047</v>
      </c>
      <c r="V415" s="9"/>
      <c r="W415" s="15">
        <f t="shared" si="1"/>
        <v>390</v>
      </c>
      <c r="X415" s="15">
        <f t="shared" si="1"/>
        <v>88</v>
      </c>
      <c r="Y415" s="15">
        <f t="shared" si="1"/>
        <v>27995</v>
      </c>
      <c r="Z415" s="15">
        <f t="shared" si="1"/>
        <v>17208</v>
      </c>
    </row>
    <row r="416" spans="1:26" x14ac:dyDescent="0.3">
      <c r="A416" s="11" t="s">
        <v>3</v>
      </c>
      <c r="B416" s="8"/>
      <c r="C416" s="184">
        <v>3052</v>
      </c>
      <c r="D416" s="184">
        <v>69</v>
      </c>
      <c r="E416" s="184">
        <v>78</v>
      </c>
      <c r="F416" s="184">
        <v>4028</v>
      </c>
      <c r="G416" s="9"/>
      <c r="H416" s="184">
        <v>56</v>
      </c>
      <c r="I416" s="184">
        <v>3</v>
      </c>
      <c r="J416" s="184">
        <v>1964</v>
      </c>
      <c r="K416" s="184">
        <v>811</v>
      </c>
      <c r="L416" s="185"/>
      <c r="M416" s="184">
        <v>3</v>
      </c>
      <c r="N416" s="184">
        <v>5</v>
      </c>
      <c r="O416" s="184">
        <v>313</v>
      </c>
      <c r="P416" s="184">
        <v>555</v>
      </c>
      <c r="Q416" s="185"/>
      <c r="R416" s="184">
        <v>10</v>
      </c>
      <c r="S416" s="184">
        <v>1</v>
      </c>
      <c r="T416" s="184">
        <v>183</v>
      </c>
      <c r="U416" s="184">
        <v>202</v>
      </c>
      <c r="V416" s="9"/>
      <c r="W416" s="184">
        <v>69</v>
      </c>
      <c r="X416" s="184">
        <v>9</v>
      </c>
      <c r="Y416" s="184">
        <v>2460</v>
      </c>
      <c r="Z416" s="184">
        <v>1568</v>
      </c>
    </row>
    <row r="417" spans="1:26" x14ac:dyDescent="0.3">
      <c r="A417" s="11" t="s">
        <v>4</v>
      </c>
      <c r="B417" s="8"/>
      <c r="C417" s="184">
        <v>13867</v>
      </c>
      <c r="D417" s="184">
        <v>303</v>
      </c>
      <c r="E417" s="184">
        <v>315</v>
      </c>
      <c r="F417" s="184">
        <v>19156</v>
      </c>
      <c r="G417" s="9"/>
      <c r="H417" s="185">
        <v>210</v>
      </c>
      <c r="I417" s="185">
        <v>32</v>
      </c>
      <c r="J417" s="185">
        <v>9502</v>
      </c>
      <c r="K417" s="185">
        <v>4355</v>
      </c>
      <c r="L417" s="185"/>
      <c r="M417" s="185">
        <v>20</v>
      </c>
      <c r="N417" s="185">
        <v>13</v>
      </c>
      <c r="O417" s="185">
        <v>1721</v>
      </c>
      <c r="P417" s="185">
        <v>2367</v>
      </c>
      <c r="Q417" s="185"/>
      <c r="R417" s="185">
        <v>24</v>
      </c>
      <c r="S417" s="185">
        <v>16</v>
      </c>
      <c r="T417" s="185">
        <v>528</v>
      </c>
      <c r="U417" s="185">
        <v>683</v>
      </c>
      <c r="V417" s="9"/>
      <c r="W417" s="15">
        <f t="shared" si="1"/>
        <v>254</v>
      </c>
      <c r="X417" s="15">
        <f t="shared" si="1"/>
        <v>61</v>
      </c>
      <c r="Y417" s="15">
        <f t="shared" si="1"/>
        <v>11751</v>
      </c>
      <c r="Z417" s="15">
        <f t="shared" si="1"/>
        <v>7405</v>
      </c>
    </row>
    <row r="418" spans="1:26" x14ac:dyDescent="0.3">
      <c r="A418" s="11" t="s">
        <v>5</v>
      </c>
      <c r="B418" s="8"/>
      <c r="C418" s="184">
        <v>3538</v>
      </c>
      <c r="D418" s="184">
        <v>67</v>
      </c>
      <c r="E418" s="184">
        <v>70</v>
      </c>
      <c r="F418" s="184">
        <v>4727</v>
      </c>
      <c r="G418" s="9"/>
      <c r="H418" s="185">
        <v>45</v>
      </c>
      <c r="I418" s="185">
        <v>6</v>
      </c>
      <c r="J418" s="185">
        <v>2241</v>
      </c>
      <c r="K418" s="185">
        <v>1061</v>
      </c>
      <c r="L418" s="185"/>
      <c r="M418" s="185">
        <v>2</v>
      </c>
      <c r="N418" s="185">
        <v>7</v>
      </c>
      <c r="O418" s="185">
        <v>377</v>
      </c>
      <c r="P418" s="185">
        <v>647</v>
      </c>
      <c r="Q418" s="185"/>
      <c r="R418" s="185">
        <v>7</v>
      </c>
      <c r="S418" s="185">
        <v>3</v>
      </c>
      <c r="T418" s="185">
        <v>158</v>
      </c>
      <c r="U418" s="185">
        <v>243</v>
      </c>
      <c r="V418" s="9"/>
      <c r="W418" s="15">
        <f t="shared" si="1"/>
        <v>54</v>
      </c>
      <c r="X418" s="15">
        <f t="shared" si="1"/>
        <v>16</v>
      </c>
      <c r="Y418" s="15">
        <f t="shared" si="1"/>
        <v>2776</v>
      </c>
      <c r="Z418" s="15">
        <f t="shared" si="1"/>
        <v>1951</v>
      </c>
    </row>
    <row r="419" spans="1:26" x14ac:dyDescent="0.3">
      <c r="A419" s="11" t="s">
        <v>6</v>
      </c>
      <c r="B419" s="8"/>
      <c r="C419" s="184">
        <v>8415</v>
      </c>
      <c r="D419" s="184">
        <v>83</v>
      </c>
      <c r="E419" s="184">
        <v>89</v>
      </c>
      <c r="F419" s="184">
        <v>10633</v>
      </c>
      <c r="G419" s="9"/>
      <c r="H419" s="185">
        <v>49</v>
      </c>
      <c r="I419" s="185">
        <v>3</v>
      </c>
      <c r="J419" s="185">
        <v>4966</v>
      </c>
      <c r="K419" s="185">
        <v>2102</v>
      </c>
      <c r="L419" s="185"/>
      <c r="M419" s="185">
        <v>6</v>
      </c>
      <c r="N419" s="185">
        <v>10</v>
      </c>
      <c r="O419" s="185">
        <v>743</v>
      </c>
      <c r="P419" s="185">
        <v>1423</v>
      </c>
      <c r="Q419" s="185"/>
      <c r="R419" s="185">
        <v>13</v>
      </c>
      <c r="S419" s="185">
        <v>8</v>
      </c>
      <c r="T419" s="185">
        <v>599</v>
      </c>
      <c r="U419" s="185">
        <v>800</v>
      </c>
      <c r="V419" s="9"/>
      <c r="W419" s="15">
        <f t="shared" si="1"/>
        <v>68</v>
      </c>
      <c r="X419" s="15">
        <f t="shared" si="1"/>
        <v>21</v>
      </c>
      <c r="Y419" s="15">
        <f t="shared" si="1"/>
        <v>6308</v>
      </c>
      <c r="Z419" s="15">
        <f t="shared" si="1"/>
        <v>4325</v>
      </c>
    </row>
    <row r="420" spans="1:26" x14ac:dyDescent="0.3">
      <c r="A420" s="11" t="s">
        <v>7</v>
      </c>
      <c r="B420" s="8"/>
      <c r="C420" s="184">
        <v>17385</v>
      </c>
      <c r="D420" s="184">
        <v>315</v>
      </c>
      <c r="E420" s="184">
        <v>326</v>
      </c>
      <c r="F420" s="184">
        <v>23788</v>
      </c>
      <c r="G420" s="15"/>
      <c r="H420" s="185">
        <v>194</v>
      </c>
      <c r="I420" s="185">
        <v>42</v>
      </c>
      <c r="J420" s="185">
        <v>11176</v>
      </c>
      <c r="K420" s="185">
        <v>5783</v>
      </c>
      <c r="L420" s="185"/>
      <c r="M420" s="185">
        <v>19</v>
      </c>
      <c r="N420" s="185">
        <v>21</v>
      </c>
      <c r="O420" s="185">
        <v>2180</v>
      </c>
      <c r="P420" s="185">
        <v>3024</v>
      </c>
      <c r="Q420" s="185"/>
      <c r="R420" s="185">
        <v>26</v>
      </c>
      <c r="S420" s="185">
        <v>24</v>
      </c>
      <c r="T420" s="185">
        <v>809</v>
      </c>
      <c r="U420" s="185">
        <v>816</v>
      </c>
      <c r="V420" s="9"/>
      <c r="W420" s="15">
        <f t="shared" si="1"/>
        <v>239</v>
      </c>
      <c r="X420" s="15">
        <f t="shared" si="1"/>
        <v>87</v>
      </c>
      <c r="Y420" s="15">
        <f t="shared" si="1"/>
        <v>14165</v>
      </c>
      <c r="Z420" s="15">
        <f t="shared" si="1"/>
        <v>9623</v>
      </c>
    </row>
    <row r="421" spans="1:26" x14ac:dyDescent="0.3">
      <c r="A421" s="17" t="s">
        <v>8</v>
      </c>
      <c r="B421" s="65"/>
      <c r="C421" s="224">
        <f>SUM(C413:C420)</f>
        <v>90448</v>
      </c>
      <c r="D421" s="224">
        <f>SUM(D413:D420)</f>
        <v>1522</v>
      </c>
      <c r="E421" s="224">
        <f>SUM(E413:E420)</f>
        <v>1609</v>
      </c>
      <c r="F421" s="224">
        <f>SUM(F413:F420)</f>
        <v>124221</v>
      </c>
      <c r="G421" s="154"/>
      <c r="H421" s="224">
        <f>SUM(H413:H420)</f>
        <v>1004</v>
      </c>
      <c r="I421" s="224">
        <f>SUM(I413:I420)</f>
        <v>139</v>
      </c>
      <c r="J421" s="224">
        <f>SUM(J413:J420)</f>
        <v>59326</v>
      </c>
      <c r="K421" s="224">
        <f>SUM(K413:K420)</f>
        <v>27048</v>
      </c>
      <c r="L421" s="186"/>
      <c r="M421" s="186">
        <f>SUM(M413:M420)</f>
        <v>115</v>
      </c>
      <c r="N421" s="224">
        <f>SUM(N413:N420)</f>
        <v>101</v>
      </c>
      <c r="O421" s="224">
        <f>SUM(O413:O420)</f>
        <v>10996</v>
      </c>
      <c r="P421" s="224">
        <f>SUM(P413:P420)</f>
        <v>16395</v>
      </c>
      <c r="Q421" s="186"/>
      <c r="R421" s="224">
        <f>SUM(R413:R420)</f>
        <v>151</v>
      </c>
      <c r="S421" s="224">
        <f>SUM(S413:S420)</f>
        <v>99</v>
      </c>
      <c r="T421" s="224">
        <f>SUM(T413:T420)</f>
        <v>4745</v>
      </c>
      <c r="U421" s="224">
        <f>SUM(U413:U420)</f>
        <v>5711</v>
      </c>
      <c r="V421" s="20"/>
      <c r="W421" s="49">
        <f>SUM(W413:W420)</f>
        <v>1270</v>
      </c>
      <c r="X421" s="49">
        <f>SUM(X413:X420)</f>
        <v>339</v>
      </c>
      <c r="Y421" s="49">
        <f>SUM(Y413:Y420)</f>
        <v>75067</v>
      </c>
      <c r="Z421" s="49">
        <f>SUM(Z413:Z420)</f>
        <v>49154</v>
      </c>
    </row>
    <row r="422" spans="1:26" x14ac:dyDescent="0.3">
      <c r="A422" s="11" t="s">
        <v>9</v>
      </c>
      <c r="B422" s="8"/>
      <c r="C422" s="184">
        <v>15863</v>
      </c>
      <c r="D422" s="184">
        <v>240</v>
      </c>
      <c r="E422" s="184">
        <v>247</v>
      </c>
      <c r="F422" s="184">
        <v>20957</v>
      </c>
      <c r="G422" s="9"/>
      <c r="H422" s="10">
        <v>151</v>
      </c>
      <c r="I422" s="10">
        <v>20</v>
      </c>
      <c r="J422" s="10">
        <v>10017</v>
      </c>
      <c r="K422" s="10">
        <v>5009</v>
      </c>
      <c r="L422" s="10"/>
      <c r="M422" s="10">
        <v>13</v>
      </c>
      <c r="N422" s="10">
        <v>8</v>
      </c>
      <c r="O422" s="10">
        <v>1532</v>
      </c>
      <c r="P422" s="10">
        <v>2512</v>
      </c>
      <c r="Q422" s="10"/>
      <c r="R422" s="185">
        <v>29</v>
      </c>
      <c r="S422" s="185">
        <v>26</v>
      </c>
      <c r="T422" s="185">
        <v>830</v>
      </c>
      <c r="U422" s="185">
        <v>1057</v>
      </c>
      <c r="V422" s="9"/>
      <c r="W422" s="10">
        <f>SUM(H422,M422,R422)</f>
        <v>193</v>
      </c>
      <c r="X422" s="10">
        <f>SUM(I422,N422,S422)</f>
        <v>54</v>
      </c>
      <c r="Y422" s="10">
        <f>SUM(J422,O422,T422)</f>
        <v>12379</v>
      </c>
      <c r="Z422" s="10">
        <f>SUM(K422,P422,U422)</f>
        <v>8578</v>
      </c>
    </row>
    <row r="423" spans="1:26" x14ac:dyDescent="0.3">
      <c r="A423" s="11" t="s">
        <v>10</v>
      </c>
      <c r="B423" s="8"/>
      <c r="C423" s="184">
        <v>2285</v>
      </c>
      <c r="D423" s="184">
        <v>59</v>
      </c>
      <c r="E423" s="184">
        <v>64</v>
      </c>
      <c r="F423" s="184">
        <v>3318</v>
      </c>
      <c r="G423" s="9"/>
      <c r="H423" s="10">
        <v>41</v>
      </c>
      <c r="I423" s="10">
        <v>1</v>
      </c>
      <c r="J423" s="10">
        <v>1487</v>
      </c>
      <c r="K423" s="10">
        <v>707</v>
      </c>
      <c r="L423" s="10"/>
      <c r="M423" s="10">
        <v>2</v>
      </c>
      <c r="N423" s="10">
        <v>6</v>
      </c>
      <c r="O423" s="10">
        <v>350</v>
      </c>
      <c r="P423" s="10">
        <v>495</v>
      </c>
      <c r="Q423" s="10"/>
      <c r="R423" s="185">
        <v>10</v>
      </c>
      <c r="S423" s="185">
        <v>4</v>
      </c>
      <c r="T423" s="185">
        <v>128</v>
      </c>
      <c r="U423" s="185">
        <v>151</v>
      </c>
      <c r="V423" s="9"/>
      <c r="W423" s="10">
        <f t="shared" ref="W423:W425" si="2">SUM(H423,M423,R423)</f>
        <v>53</v>
      </c>
      <c r="X423" s="10">
        <f t="shared" ref="X423:Z425" si="3">SUM(I423,N423,S423)</f>
        <v>11</v>
      </c>
      <c r="Y423" s="10">
        <f t="shared" si="3"/>
        <v>1965</v>
      </c>
      <c r="Z423" s="10">
        <f t="shared" si="3"/>
        <v>1353</v>
      </c>
    </row>
    <row r="424" spans="1:26" x14ac:dyDescent="0.3">
      <c r="A424" s="11" t="s">
        <v>11</v>
      </c>
      <c r="B424" s="8"/>
      <c r="C424" s="184">
        <v>5333</v>
      </c>
      <c r="D424" s="184">
        <v>92</v>
      </c>
      <c r="E424" s="184">
        <v>93</v>
      </c>
      <c r="F424" s="184">
        <v>7606</v>
      </c>
      <c r="G424" s="15"/>
      <c r="H424" s="10">
        <v>48</v>
      </c>
      <c r="I424" s="10">
        <v>8</v>
      </c>
      <c r="J424" s="10">
        <v>3472</v>
      </c>
      <c r="K424" s="10">
        <v>1766</v>
      </c>
      <c r="L424" s="10"/>
      <c r="M424" s="10">
        <v>6</v>
      </c>
      <c r="N424" s="10">
        <v>7</v>
      </c>
      <c r="O424" s="10">
        <v>663</v>
      </c>
      <c r="P424" s="10">
        <v>1034</v>
      </c>
      <c r="Q424" s="10"/>
      <c r="R424" s="185">
        <v>17</v>
      </c>
      <c r="S424" s="185">
        <v>7</v>
      </c>
      <c r="T424" s="185">
        <v>307</v>
      </c>
      <c r="U424" s="185">
        <v>364</v>
      </c>
      <c r="V424" s="9"/>
      <c r="W424" s="10">
        <f t="shared" si="2"/>
        <v>71</v>
      </c>
      <c r="X424" s="10">
        <f t="shared" si="3"/>
        <v>22</v>
      </c>
      <c r="Y424" s="10">
        <f t="shared" si="3"/>
        <v>4442</v>
      </c>
      <c r="Z424" s="10">
        <f t="shared" si="3"/>
        <v>3164</v>
      </c>
    </row>
    <row r="425" spans="1:26" x14ac:dyDescent="0.3">
      <c r="A425" s="11" t="s">
        <v>12</v>
      </c>
      <c r="B425" s="8"/>
      <c r="C425" s="184">
        <v>20227</v>
      </c>
      <c r="D425" s="184">
        <v>353</v>
      </c>
      <c r="E425" s="184">
        <v>370</v>
      </c>
      <c r="F425" s="184">
        <v>28117</v>
      </c>
      <c r="G425" s="15"/>
      <c r="H425" s="10">
        <v>211</v>
      </c>
      <c r="I425" s="10">
        <v>18</v>
      </c>
      <c r="J425" s="10">
        <v>13001</v>
      </c>
      <c r="K425" s="10">
        <v>5625</v>
      </c>
      <c r="L425" s="10"/>
      <c r="M425" s="10">
        <v>31</v>
      </c>
      <c r="N425" s="10">
        <v>23</v>
      </c>
      <c r="O425" s="10">
        <v>2682</v>
      </c>
      <c r="P425" s="10">
        <v>4048</v>
      </c>
      <c r="Q425" s="10"/>
      <c r="R425" s="185">
        <v>58</v>
      </c>
      <c r="S425" s="185">
        <v>29</v>
      </c>
      <c r="T425" s="185">
        <v>1313</v>
      </c>
      <c r="U425" s="185">
        <v>1448</v>
      </c>
      <c r="V425" s="9"/>
      <c r="W425" s="10">
        <f t="shared" si="2"/>
        <v>300</v>
      </c>
      <c r="X425" s="10">
        <f t="shared" si="3"/>
        <v>70</v>
      </c>
      <c r="Y425" s="10">
        <f t="shared" si="3"/>
        <v>16996</v>
      </c>
      <c r="Z425" s="10">
        <f t="shared" si="3"/>
        <v>11121</v>
      </c>
    </row>
    <row r="426" spans="1:26" x14ac:dyDescent="0.3">
      <c r="A426" s="47" t="s">
        <v>13</v>
      </c>
      <c r="B426" s="66"/>
      <c r="C426" s="186">
        <f>SUM(C422:C425)</f>
        <v>43708</v>
      </c>
      <c r="D426" s="225">
        <f t="shared" ref="D426:Z426" si="4">SUM(D422:D425)</f>
        <v>744</v>
      </c>
      <c r="E426" s="225">
        <f t="shared" si="4"/>
        <v>774</v>
      </c>
      <c r="F426" s="225">
        <f t="shared" si="4"/>
        <v>59998</v>
      </c>
      <c r="G426" s="187">
        <f t="shared" si="4"/>
        <v>0</v>
      </c>
      <c r="H426" s="225">
        <f t="shared" si="4"/>
        <v>451</v>
      </c>
      <c r="I426" s="225">
        <f t="shared" si="4"/>
        <v>47</v>
      </c>
      <c r="J426" s="225">
        <f t="shared" si="4"/>
        <v>27977</v>
      </c>
      <c r="K426" s="186">
        <f t="shared" si="4"/>
        <v>13107</v>
      </c>
      <c r="L426" s="186"/>
      <c r="M426" s="225">
        <f t="shared" ref="M426:P426" si="5">SUM(M422:M425)</f>
        <v>52</v>
      </c>
      <c r="N426" s="225">
        <f t="shared" si="5"/>
        <v>44</v>
      </c>
      <c r="O426" s="225">
        <f t="shared" si="5"/>
        <v>5227</v>
      </c>
      <c r="P426" s="225">
        <f t="shared" si="5"/>
        <v>8089</v>
      </c>
      <c r="Q426" s="186"/>
      <c r="R426" s="225">
        <f t="shared" ref="R426:U426" si="6">SUM(R422:R425)</f>
        <v>114</v>
      </c>
      <c r="S426" s="186">
        <f t="shared" si="6"/>
        <v>66</v>
      </c>
      <c r="T426" s="186">
        <f t="shared" si="6"/>
        <v>2578</v>
      </c>
      <c r="U426" s="186">
        <f t="shared" si="6"/>
        <v>3020</v>
      </c>
      <c r="V426" s="187">
        <f t="shared" si="4"/>
        <v>0</v>
      </c>
      <c r="W426" s="69">
        <f t="shared" si="4"/>
        <v>617</v>
      </c>
      <c r="X426" s="69">
        <f t="shared" si="4"/>
        <v>157</v>
      </c>
      <c r="Y426" s="69">
        <f t="shared" si="4"/>
        <v>35782</v>
      </c>
      <c r="Z426" s="21">
        <f t="shared" si="4"/>
        <v>24216</v>
      </c>
    </row>
    <row r="427" spans="1:26" x14ac:dyDescent="0.2">
      <c r="A427" s="11" t="s">
        <v>14</v>
      </c>
      <c r="B427" s="8"/>
      <c r="C427" s="184">
        <v>3217</v>
      </c>
      <c r="D427" s="184">
        <v>77</v>
      </c>
      <c r="E427" s="184">
        <v>84</v>
      </c>
      <c r="F427" s="184">
        <v>4827</v>
      </c>
      <c r="G427" s="188"/>
      <c r="H427" s="10">
        <v>49</v>
      </c>
      <c r="I427" s="10">
        <v>4</v>
      </c>
      <c r="J427" s="10">
        <v>2251</v>
      </c>
      <c r="K427" s="10">
        <v>1004</v>
      </c>
      <c r="L427" s="10"/>
      <c r="M427" s="10">
        <v>10</v>
      </c>
      <c r="N427" s="10">
        <v>8</v>
      </c>
      <c r="O427" s="10">
        <v>469</v>
      </c>
      <c r="P427" s="10">
        <v>779</v>
      </c>
      <c r="Q427" s="10"/>
      <c r="R427" s="10">
        <v>8</v>
      </c>
      <c r="S427" s="10">
        <v>5</v>
      </c>
      <c r="T427" s="10">
        <v>148</v>
      </c>
      <c r="U427" s="10">
        <v>176</v>
      </c>
      <c r="V427" s="188"/>
      <c r="W427" s="189">
        <f>SUM(H427,M427,R427)</f>
        <v>67</v>
      </c>
      <c r="X427" s="189">
        <f>SUM(I427,N427,S427)</f>
        <v>17</v>
      </c>
      <c r="Y427" s="189">
        <f>SUM(J427,O427,T427)</f>
        <v>2868</v>
      </c>
      <c r="Z427" s="189">
        <f>SUM(K427,P427,U427)</f>
        <v>1959</v>
      </c>
    </row>
    <row r="428" spans="1:26" x14ac:dyDescent="0.2">
      <c r="A428" s="11" t="s">
        <v>15</v>
      </c>
      <c r="B428" s="8"/>
      <c r="C428" s="184">
        <v>461</v>
      </c>
      <c r="D428" s="184">
        <v>21</v>
      </c>
      <c r="E428" s="184">
        <v>22</v>
      </c>
      <c r="F428" s="184">
        <v>722</v>
      </c>
      <c r="G428" s="188"/>
      <c r="H428" s="10">
        <v>15</v>
      </c>
      <c r="I428" s="10">
        <v>1</v>
      </c>
      <c r="J428" s="10">
        <v>316</v>
      </c>
      <c r="K428" s="10">
        <v>143</v>
      </c>
      <c r="L428" s="10"/>
      <c r="M428" s="10">
        <v>1</v>
      </c>
      <c r="N428" s="10">
        <v>0</v>
      </c>
      <c r="O428" s="10">
        <v>78</v>
      </c>
      <c r="P428" s="10">
        <v>137</v>
      </c>
      <c r="Q428" s="10"/>
      <c r="R428" s="10">
        <v>4</v>
      </c>
      <c r="S428" s="10">
        <v>1</v>
      </c>
      <c r="T428" s="10">
        <v>27</v>
      </c>
      <c r="U428" s="10">
        <v>21</v>
      </c>
      <c r="V428" s="188"/>
      <c r="W428" s="189">
        <f t="shared" ref="W428:W434" si="7">SUM(H428,M428,R428)</f>
        <v>20</v>
      </c>
      <c r="X428" s="189">
        <f t="shared" ref="X428:Z434" si="8">SUM(I428,N428,S428)</f>
        <v>2</v>
      </c>
      <c r="Y428" s="189">
        <f t="shared" si="8"/>
        <v>421</v>
      </c>
      <c r="Z428" s="189">
        <f t="shared" si="8"/>
        <v>301</v>
      </c>
    </row>
    <row r="429" spans="1:26" x14ac:dyDescent="0.2">
      <c r="A429" s="11" t="s">
        <v>16</v>
      </c>
      <c r="B429" s="8"/>
      <c r="C429" s="184">
        <v>9111</v>
      </c>
      <c r="D429" s="184">
        <v>215</v>
      </c>
      <c r="E429" s="184">
        <v>235</v>
      </c>
      <c r="F429" s="184">
        <v>13755</v>
      </c>
      <c r="G429" s="188"/>
      <c r="H429" s="10">
        <v>139</v>
      </c>
      <c r="I429" s="10">
        <v>13</v>
      </c>
      <c r="J429" s="10">
        <v>6620</v>
      </c>
      <c r="K429" s="10">
        <v>2018</v>
      </c>
      <c r="L429" s="10"/>
      <c r="M429" s="10">
        <v>24</v>
      </c>
      <c r="N429" s="10">
        <v>13</v>
      </c>
      <c r="O429" s="10">
        <v>1759</v>
      </c>
      <c r="P429" s="10">
        <v>2361</v>
      </c>
      <c r="Q429" s="10"/>
      <c r="R429" s="10">
        <v>32</v>
      </c>
      <c r="S429" s="10">
        <v>14</v>
      </c>
      <c r="T429" s="10">
        <v>457</v>
      </c>
      <c r="U429" s="10">
        <v>540</v>
      </c>
      <c r="V429" s="188"/>
      <c r="W429" s="189">
        <f t="shared" si="7"/>
        <v>195</v>
      </c>
      <c r="X429" s="189">
        <f t="shared" si="8"/>
        <v>40</v>
      </c>
      <c r="Y429" s="189">
        <f t="shared" si="8"/>
        <v>8836</v>
      </c>
      <c r="Z429" s="189">
        <f t="shared" si="8"/>
        <v>4919</v>
      </c>
    </row>
    <row r="430" spans="1:26" x14ac:dyDescent="0.2">
      <c r="A430" s="11" t="s">
        <v>17</v>
      </c>
      <c r="B430" s="8"/>
      <c r="C430" s="184">
        <v>9524</v>
      </c>
      <c r="D430" s="184">
        <v>215</v>
      </c>
      <c r="E430" s="184">
        <v>232</v>
      </c>
      <c r="F430" s="184">
        <v>15646</v>
      </c>
      <c r="G430" s="188"/>
      <c r="H430" s="10">
        <v>145</v>
      </c>
      <c r="I430" s="10">
        <v>15</v>
      </c>
      <c r="J430" s="10">
        <v>6878</v>
      </c>
      <c r="K430" s="10">
        <v>2277</v>
      </c>
      <c r="L430" s="10"/>
      <c r="M430" s="10">
        <v>24</v>
      </c>
      <c r="N430" s="10">
        <v>21</v>
      </c>
      <c r="O430" s="10">
        <v>2317</v>
      </c>
      <c r="P430" s="10">
        <v>3090</v>
      </c>
      <c r="Q430" s="10"/>
      <c r="R430" s="10">
        <v>20</v>
      </c>
      <c r="S430" s="10">
        <v>7</v>
      </c>
      <c r="T430" s="10">
        <v>524</v>
      </c>
      <c r="U430" s="10">
        <v>560</v>
      </c>
      <c r="V430" s="188"/>
      <c r="W430" s="189">
        <f t="shared" si="7"/>
        <v>189</v>
      </c>
      <c r="X430" s="189">
        <f t="shared" si="8"/>
        <v>43</v>
      </c>
      <c r="Y430" s="189">
        <f t="shared" si="8"/>
        <v>9719</v>
      </c>
      <c r="Z430" s="189">
        <f t="shared" si="8"/>
        <v>5927</v>
      </c>
    </row>
    <row r="431" spans="1:26" x14ac:dyDescent="0.2">
      <c r="A431" s="11" t="s">
        <v>18</v>
      </c>
      <c r="B431" s="8"/>
      <c r="C431" s="184">
        <v>936</v>
      </c>
      <c r="D431" s="184">
        <v>40</v>
      </c>
      <c r="E431" s="184">
        <v>43</v>
      </c>
      <c r="F431" s="184">
        <v>1562</v>
      </c>
      <c r="G431" s="188"/>
      <c r="H431" s="10">
        <v>29</v>
      </c>
      <c r="I431" s="10">
        <v>0</v>
      </c>
      <c r="J431" s="10">
        <v>662</v>
      </c>
      <c r="K431" s="10">
        <v>271</v>
      </c>
      <c r="L431" s="10"/>
      <c r="M431" s="10">
        <v>5</v>
      </c>
      <c r="N431" s="10">
        <v>2</v>
      </c>
      <c r="O431" s="10">
        <v>229</v>
      </c>
      <c r="P431" s="10">
        <v>281</v>
      </c>
      <c r="Q431" s="10"/>
      <c r="R431" s="10">
        <v>5</v>
      </c>
      <c r="S431" s="10">
        <v>2</v>
      </c>
      <c r="T431" s="10">
        <v>59</v>
      </c>
      <c r="U431" s="10">
        <v>60</v>
      </c>
      <c r="V431" s="188"/>
      <c r="W431" s="189">
        <f t="shared" si="7"/>
        <v>39</v>
      </c>
      <c r="X431" s="189">
        <f t="shared" si="8"/>
        <v>4</v>
      </c>
      <c r="Y431" s="189">
        <f t="shared" si="8"/>
        <v>950</v>
      </c>
      <c r="Z431" s="189">
        <f t="shared" si="8"/>
        <v>612</v>
      </c>
    </row>
    <row r="432" spans="1:26" x14ac:dyDescent="0.2">
      <c r="A432" s="11" t="s">
        <v>19</v>
      </c>
      <c r="B432" s="8"/>
      <c r="C432" s="184">
        <v>2733</v>
      </c>
      <c r="D432" s="184">
        <v>88</v>
      </c>
      <c r="E432" s="184">
        <v>94</v>
      </c>
      <c r="F432" s="184">
        <v>4700</v>
      </c>
      <c r="G432" s="188"/>
      <c r="H432" s="10">
        <v>51</v>
      </c>
      <c r="I432" s="10">
        <v>2</v>
      </c>
      <c r="J432" s="10">
        <v>2061</v>
      </c>
      <c r="K432" s="10">
        <v>759</v>
      </c>
      <c r="L432" s="10"/>
      <c r="M432" s="10">
        <v>17</v>
      </c>
      <c r="N432" s="10">
        <v>10</v>
      </c>
      <c r="O432" s="10">
        <v>677</v>
      </c>
      <c r="P432" s="10">
        <v>945</v>
      </c>
      <c r="Q432" s="10"/>
      <c r="R432" s="10">
        <v>10</v>
      </c>
      <c r="S432" s="10">
        <v>4</v>
      </c>
      <c r="T432" s="10">
        <v>135</v>
      </c>
      <c r="U432" s="10">
        <v>123</v>
      </c>
      <c r="V432" s="188"/>
      <c r="W432" s="189">
        <f t="shared" si="7"/>
        <v>78</v>
      </c>
      <c r="X432" s="189">
        <f t="shared" si="8"/>
        <v>16</v>
      </c>
      <c r="Y432" s="189">
        <f t="shared" si="8"/>
        <v>2873</v>
      </c>
      <c r="Z432" s="189">
        <f t="shared" si="8"/>
        <v>1827</v>
      </c>
    </row>
    <row r="433" spans="1:28" x14ac:dyDescent="0.2">
      <c r="A433" s="11" t="s">
        <v>20</v>
      </c>
      <c r="B433" s="8"/>
      <c r="C433" s="184">
        <v>10864</v>
      </c>
      <c r="D433" s="184">
        <v>211</v>
      </c>
      <c r="E433" s="184">
        <v>225</v>
      </c>
      <c r="F433" s="184">
        <v>16224</v>
      </c>
      <c r="G433" s="190"/>
      <c r="H433" s="10">
        <v>131</v>
      </c>
      <c r="I433" s="10">
        <v>15</v>
      </c>
      <c r="J433" s="10">
        <v>7947</v>
      </c>
      <c r="K433" s="10">
        <v>2748</v>
      </c>
      <c r="L433" s="10"/>
      <c r="M433" s="10">
        <v>25</v>
      </c>
      <c r="N433" s="10">
        <v>9</v>
      </c>
      <c r="O433" s="10">
        <v>1714</v>
      </c>
      <c r="P433" s="10">
        <v>2675</v>
      </c>
      <c r="Q433" s="10"/>
      <c r="R433" s="10">
        <v>33</v>
      </c>
      <c r="S433" s="10">
        <v>12</v>
      </c>
      <c r="T433" s="10">
        <v>606</v>
      </c>
      <c r="U433" s="10">
        <v>534</v>
      </c>
      <c r="V433" s="188"/>
      <c r="W433" s="189">
        <f t="shared" si="7"/>
        <v>189</v>
      </c>
      <c r="X433" s="189">
        <f t="shared" si="8"/>
        <v>36</v>
      </c>
      <c r="Y433" s="189">
        <f t="shared" si="8"/>
        <v>10267</v>
      </c>
      <c r="Z433" s="189">
        <f t="shared" si="8"/>
        <v>5957</v>
      </c>
    </row>
    <row r="434" spans="1:28" x14ac:dyDescent="0.2">
      <c r="A434" s="11" t="s">
        <v>21</v>
      </c>
      <c r="B434" s="8"/>
      <c r="C434" s="184">
        <v>3537</v>
      </c>
      <c r="D434" s="184">
        <v>103</v>
      </c>
      <c r="E434" s="184">
        <v>110</v>
      </c>
      <c r="F434" s="184">
        <v>5265</v>
      </c>
      <c r="G434" s="190"/>
      <c r="H434" s="10">
        <v>73</v>
      </c>
      <c r="I434" s="10">
        <v>9</v>
      </c>
      <c r="J434" s="10">
        <v>2239</v>
      </c>
      <c r="K434" s="10">
        <v>1108</v>
      </c>
      <c r="L434" s="10"/>
      <c r="M434" s="10">
        <v>12</v>
      </c>
      <c r="N434" s="10">
        <v>1</v>
      </c>
      <c r="O434" s="10">
        <v>553</v>
      </c>
      <c r="P434" s="10">
        <v>878</v>
      </c>
      <c r="Q434" s="10"/>
      <c r="R434" s="10">
        <v>10</v>
      </c>
      <c r="S434" s="10">
        <v>5</v>
      </c>
      <c r="T434" s="10">
        <v>205</v>
      </c>
      <c r="U434" s="10">
        <v>282</v>
      </c>
      <c r="V434" s="188"/>
      <c r="W434" s="189">
        <f t="shared" si="7"/>
        <v>95</v>
      </c>
      <c r="X434" s="189">
        <f t="shared" si="8"/>
        <v>15</v>
      </c>
      <c r="Y434" s="189">
        <f t="shared" si="8"/>
        <v>2997</v>
      </c>
      <c r="Z434" s="189">
        <f t="shared" si="8"/>
        <v>2268</v>
      </c>
    </row>
    <row r="435" spans="1:28" ht="22.8" x14ac:dyDescent="0.3">
      <c r="A435" s="16" t="s">
        <v>22</v>
      </c>
      <c r="B435" s="65"/>
      <c r="C435" s="225">
        <f>SUM(C427:C434)</f>
        <v>40383</v>
      </c>
      <c r="D435" s="186">
        <f t="shared" ref="D435:K435" si="9">SUM(D427:D434)</f>
        <v>970</v>
      </c>
      <c r="E435" s="186">
        <f t="shared" si="9"/>
        <v>1045</v>
      </c>
      <c r="F435" s="186">
        <f t="shared" si="9"/>
        <v>62701</v>
      </c>
      <c r="G435" s="154"/>
      <c r="H435" s="186">
        <f t="shared" si="9"/>
        <v>632</v>
      </c>
      <c r="I435" s="186">
        <f t="shared" si="9"/>
        <v>59</v>
      </c>
      <c r="J435" s="186">
        <f t="shared" si="9"/>
        <v>28974</v>
      </c>
      <c r="K435" s="225">
        <f t="shared" si="9"/>
        <v>10328</v>
      </c>
      <c r="L435" s="186"/>
      <c r="M435" s="224">
        <f t="shared" ref="M435:P435" si="10">SUM(M427:M434)</f>
        <v>118</v>
      </c>
      <c r="N435" s="186">
        <f t="shared" si="10"/>
        <v>64</v>
      </c>
      <c r="O435" s="186">
        <f t="shared" si="10"/>
        <v>7796</v>
      </c>
      <c r="P435" s="186">
        <f t="shared" si="10"/>
        <v>11146</v>
      </c>
      <c r="Q435" s="186"/>
      <c r="R435" s="186">
        <f t="shared" ref="R435:U435" si="11">SUM(R427:R434)</f>
        <v>122</v>
      </c>
      <c r="S435" s="225">
        <f t="shared" si="11"/>
        <v>50</v>
      </c>
      <c r="T435" s="225">
        <f t="shared" si="11"/>
        <v>2161</v>
      </c>
      <c r="U435" s="225">
        <f t="shared" si="11"/>
        <v>2296</v>
      </c>
      <c r="V435" s="20"/>
      <c r="W435" s="21">
        <f t="shared" ref="W435:Z435" si="12">SUM(W427:W434)</f>
        <v>872</v>
      </c>
      <c r="X435" s="21">
        <f t="shared" si="12"/>
        <v>173</v>
      </c>
      <c r="Y435" s="21">
        <f t="shared" si="12"/>
        <v>38931</v>
      </c>
      <c r="Z435" s="69">
        <f t="shared" si="12"/>
        <v>23770</v>
      </c>
    </row>
    <row r="436" spans="1:28" x14ac:dyDescent="0.3">
      <c r="A436" s="207" t="s">
        <v>73</v>
      </c>
      <c r="B436" s="67"/>
      <c r="C436" s="191">
        <f>SUM(C421,C426,C435)</f>
        <v>174539</v>
      </c>
      <c r="D436" s="191">
        <f t="shared" ref="D436:U436" si="13">SUM(D421,D426,D435)</f>
        <v>3236</v>
      </c>
      <c r="E436" s="191">
        <f t="shared" si="13"/>
        <v>3428</v>
      </c>
      <c r="F436" s="191">
        <f t="shared" si="13"/>
        <v>246920</v>
      </c>
      <c r="G436" s="192">
        <f t="shared" si="13"/>
        <v>0</v>
      </c>
      <c r="H436" s="192">
        <f t="shared" si="13"/>
        <v>2087</v>
      </c>
      <c r="I436" s="192">
        <f t="shared" si="13"/>
        <v>245</v>
      </c>
      <c r="J436" s="192">
        <f t="shared" si="13"/>
        <v>116277</v>
      </c>
      <c r="K436" s="192">
        <f t="shared" si="13"/>
        <v>50483</v>
      </c>
      <c r="L436" s="192"/>
      <c r="M436" s="192">
        <f t="shared" si="13"/>
        <v>285</v>
      </c>
      <c r="N436" s="192">
        <f t="shared" si="13"/>
        <v>209</v>
      </c>
      <c r="O436" s="192">
        <f t="shared" si="13"/>
        <v>24019</v>
      </c>
      <c r="P436" s="192">
        <f t="shared" si="13"/>
        <v>35630</v>
      </c>
      <c r="Q436" s="192"/>
      <c r="R436" s="192">
        <f t="shared" si="13"/>
        <v>387</v>
      </c>
      <c r="S436" s="192">
        <f t="shared" si="13"/>
        <v>215</v>
      </c>
      <c r="T436" s="192">
        <f t="shared" si="13"/>
        <v>9484</v>
      </c>
      <c r="U436" s="192">
        <f t="shared" si="13"/>
        <v>11027</v>
      </c>
      <c r="V436" s="193"/>
      <c r="W436" s="192">
        <f>SUM(H436,M436,R436)</f>
        <v>2759</v>
      </c>
      <c r="X436" s="192">
        <f>SUM(I436,N436,S436)</f>
        <v>669</v>
      </c>
      <c r="Y436" s="192">
        <f>SUM(J436,O436,T436)</f>
        <v>149780</v>
      </c>
      <c r="Z436" s="192">
        <f>SUM(K436,P436,U436)</f>
        <v>97140</v>
      </c>
      <c r="AB436" s="216"/>
    </row>
    <row r="438" spans="1:28" x14ac:dyDescent="0.3">
      <c r="M438" s="211">
        <v>27</v>
      </c>
    </row>
    <row r="439" spans="1:28" x14ac:dyDescent="0.3">
      <c r="A439" s="323" t="s">
        <v>131</v>
      </c>
      <c r="B439" s="323"/>
      <c r="C439" s="323"/>
      <c r="D439" s="323"/>
      <c r="E439" s="323"/>
      <c r="F439" s="323"/>
    </row>
    <row r="440" spans="1:28" x14ac:dyDescent="0.2">
      <c r="A440" s="324" t="s">
        <v>27</v>
      </c>
      <c r="B440" s="1"/>
      <c r="C440" s="326" t="s">
        <v>23</v>
      </c>
      <c r="D440" s="326"/>
      <c r="E440" s="326"/>
      <c r="F440" s="326"/>
      <c r="G440" s="183"/>
      <c r="H440" s="328" t="s">
        <v>30</v>
      </c>
      <c r="I440" s="328"/>
      <c r="J440" s="328"/>
      <c r="K440" s="328"/>
      <c r="L440" s="226"/>
      <c r="M440" s="327" t="s">
        <v>35</v>
      </c>
      <c r="N440" s="325"/>
      <c r="O440" s="325"/>
      <c r="P440" s="325"/>
      <c r="Q440" s="227"/>
      <c r="R440" s="327" t="s">
        <v>36</v>
      </c>
      <c r="S440" s="325"/>
      <c r="T440" s="325"/>
      <c r="U440" s="325"/>
      <c r="V440" s="4"/>
      <c r="W440" s="327" t="s">
        <v>37</v>
      </c>
      <c r="X440" s="325"/>
      <c r="Y440" s="325"/>
      <c r="Z440" s="325"/>
    </row>
    <row r="441" spans="1:28" x14ac:dyDescent="0.2">
      <c r="A441" s="324"/>
      <c r="B441" s="1"/>
      <c r="C441" s="327"/>
      <c r="D441" s="327"/>
      <c r="E441" s="327"/>
      <c r="F441" s="327"/>
      <c r="G441" s="3"/>
      <c r="H441" s="329" t="s">
        <v>31</v>
      </c>
      <c r="I441" s="329"/>
      <c r="J441" s="329" t="s">
        <v>32</v>
      </c>
      <c r="K441" s="329"/>
      <c r="L441" s="228"/>
      <c r="M441" s="329" t="s">
        <v>31</v>
      </c>
      <c r="N441" s="329"/>
      <c r="O441" s="329" t="s">
        <v>32</v>
      </c>
      <c r="P441" s="329"/>
      <c r="Q441" s="228"/>
      <c r="R441" s="329" t="s">
        <v>31</v>
      </c>
      <c r="S441" s="329"/>
      <c r="T441" s="329" t="s">
        <v>32</v>
      </c>
      <c r="U441" s="329"/>
      <c r="V441" s="5"/>
      <c r="W441" s="329" t="s">
        <v>31</v>
      </c>
      <c r="X441" s="329"/>
      <c r="Y441" s="329" t="s">
        <v>32</v>
      </c>
      <c r="Z441" s="329"/>
    </row>
    <row r="442" spans="1:28" ht="16.8" x14ac:dyDescent="0.3">
      <c r="A442" s="325"/>
      <c r="B442" s="2"/>
      <c r="C442" s="6" t="s">
        <v>29</v>
      </c>
      <c r="D442" s="6" t="s">
        <v>25</v>
      </c>
      <c r="E442" s="6" t="s">
        <v>24</v>
      </c>
      <c r="F442" s="6" t="s">
        <v>26</v>
      </c>
      <c r="G442" s="7"/>
      <c r="H442" s="6" t="s">
        <v>33</v>
      </c>
      <c r="I442" s="6" t="s">
        <v>34</v>
      </c>
      <c r="J442" s="6" t="s">
        <v>33</v>
      </c>
      <c r="K442" s="6" t="s">
        <v>34</v>
      </c>
      <c r="L442" s="6"/>
      <c r="M442" s="6" t="s">
        <v>33</v>
      </c>
      <c r="N442" s="6" t="s">
        <v>34</v>
      </c>
      <c r="O442" s="6" t="s">
        <v>33</v>
      </c>
      <c r="P442" s="6" t="s">
        <v>34</v>
      </c>
      <c r="Q442" s="6"/>
      <c r="R442" s="6" t="s">
        <v>33</v>
      </c>
      <c r="S442" s="6" t="s">
        <v>34</v>
      </c>
      <c r="T442" s="6" t="s">
        <v>33</v>
      </c>
      <c r="U442" s="6" t="s">
        <v>34</v>
      </c>
      <c r="V442" s="7"/>
      <c r="W442" s="6" t="s">
        <v>33</v>
      </c>
      <c r="X442" s="6" t="s">
        <v>34</v>
      </c>
      <c r="Y442" s="6" t="s">
        <v>33</v>
      </c>
      <c r="Z442" s="6" t="s">
        <v>34</v>
      </c>
    </row>
    <row r="443" spans="1:28" x14ac:dyDescent="0.3">
      <c r="A443" s="11" t="s">
        <v>0</v>
      </c>
      <c r="B443" s="8"/>
      <c r="C443" s="184">
        <v>11134</v>
      </c>
      <c r="D443" s="184">
        <v>226</v>
      </c>
      <c r="E443" s="184">
        <v>246</v>
      </c>
      <c r="F443" s="184">
        <v>16278</v>
      </c>
      <c r="G443" s="9"/>
      <c r="H443" s="185">
        <v>143</v>
      </c>
      <c r="I443" s="185">
        <v>21</v>
      </c>
      <c r="J443" s="185">
        <v>7050</v>
      </c>
      <c r="K443" s="185">
        <v>3424</v>
      </c>
      <c r="L443" s="185"/>
      <c r="M443" s="310">
        <f>'dati 2016 passeggeri da spss'!E19+'dati 2016 passeggeri da spss'!M19+'dati 2016 passeggeri da spss'!U19+'dati 2016 passeggeri da spss'!AC19+'dati 2016 passeggeri da spss'!AJ19+'dati 2016 passeggeri da spss'!E70+'dati 2016 passeggeri da spss'!M70+'dati 2016 passeggeri da spss'!U70+'dati 2016 passeggeri da spss'!AC70+'dati 2016 passeggeri da spss'!E120+'dati 2016 passeggeri da spss'!M120+'dati 2016 passeggeri da spss'!U120</f>
        <v>15</v>
      </c>
      <c r="N443" s="185">
        <v>21</v>
      </c>
      <c r="O443" s="185">
        <v>1635</v>
      </c>
      <c r="P443" s="185">
        <v>2590</v>
      </c>
      <c r="Q443" s="185"/>
      <c r="R443" s="185">
        <v>21</v>
      </c>
      <c r="S443" s="185">
        <v>13</v>
      </c>
      <c r="T443" s="185">
        <v>686</v>
      </c>
      <c r="U443" s="185">
        <v>893</v>
      </c>
      <c r="V443" s="9"/>
      <c r="W443" s="15">
        <f>SUM(H443,M443,R443)</f>
        <v>179</v>
      </c>
      <c r="X443" s="15">
        <f>SUM(I443,N443,S443)</f>
        <v>55</v>
      </c>
      <c r="Y443" s="15">
        <f>SUM(J443,O443,T443)</f>
        <v>9371</v>
      </c>
      <c r="Z443" s="15">
        <f>SUM(K443,P443,U443)</f>
        <v>6907</v>
      </c>
    </row>
    <row r="444" spans="1:28" x14ac:dyDescent="0.3">
      <c r="A444" s="11" t="s">
        <v>1</v>
      </c>
      <c r="B444" s="8"/>
      <c r="C444" s="184">
        <v>283</v>
      </c>
      <c r="D444" s="184">
        <v>6</v>
      </c>
      <c r="E444" s="184">
        <v>7</v>
      </c>
      <c r="F444" s="184">
        <v>408</v>
      </c>
      <c r="G444" s="9"/>
      <c r="H444" s="185">
        <v>4</v>
      </c>
      <c r="I444" s="185">
        <v>0</v>
      </c>
      <c r="J444" s="185">
        <v>189</v>
      </c>
      <c r="K444" s="185">
        <v>85</v>
      </c>
      <c r="L444" s="185"/>
      <c r="M444" s="185">
        <v>1</v>
      </c>
      <c r="N444" s="185">
        <v>0</v>
      </c>
      <c r="O444" s="185">
        <v>35</v>
      </c>
      <c r="P444" s="185">
        <v>55</v>
      </c>
      <c r="Q444" s="185"/>
      <c r="R444" s="185">
        <v>0</v>
      </c>
      <c r="S444" s="185">
        <v>2</v>
      </c>
      <c r="T444" s="185">
        <v>17</v>
      </c>
      <c r="U444" s="185">
        <v>27</v>
      </c>
      <c r="V444" s="9"/>
      <c r="W444" s="15">
        <f t="shared" ref="W444:W445" si="14">SUM(H444,M444,R444)</f>
        <v>5</v>
      </c>
      <c r="X444" s="15">
        <f t="shared" ref="X444:X445" si="15">SUM(I444,N444,S444)</f>
        <v>2</v>
      </c>
      <c r="Y444" s="15">
        <f t="shared" ref="Y444:Y445" si="16">SUM(J444,O444,T444)</f>
        <v>241</v>
      </c>
      <c r="Z444" s="15">
        <f t="shared" ref="Z444:Z445" si="17">SUM(K444,P444,U444)</f>
        <v>167</v>
      </c>
    </row>
    <row r="445" spans="1:28" x14ac:dyDescent="0.3">
      <c r="A445" s="11" t="s">
        <v>2</v>
      </c>
      <c r="B445" s="8"/>
      <c r="C445" s="184">
        <v>32774</v>
      </c>
      <c r="D445" s="184">
        <v>453</v>
      </c>
      <c r="E445" s="184">
        <v>478</v>
      </c>
      <c r="F445" s="184">
        <v>45203</v>
      </c>
      <c r="G445" s="9"/>
      <c r="H445" s="185">
        <v>303</v>
      </c>
      <c r="I445" s="185">
        <v>32</v>
      </c>
      <c r="J445" s="185">
        <v>22238</v>
      </c>
      <c r="K445" s="185">
        <v>9427</v>
      </c>
      <c r="L445" s="185"/>
      <c r="M445" s="185">
        <v>37</v>
      </c>
      <c r="N445" s="185">
        <v>24</v>
      </c>
      <c r="O445" s="185">
        <v>3992</v>
      </c>
      <c r="P445" s="185">
        <v>5734</v>
      </c>
      <c r="Q445" s="185"/>
      <c r="R445" s="185">
        <v>50</v>
      </c>
      <c r="S445" s="185">
        <v>32</v>
      </c>
      <c r="T445" s="185">
        <v>1765</v>
      </c>
      <c r="U445" s="185">
        <v>2047</v>
      </c>
      <c r="V445" s="9"/>
      <c r="W445" s="15">
        <f t="shared" si="14"/>
        <v>390</v>
      </c>
      <c r="X445" s="15">
        <f t="shared" si="15"/>
        <v>88</v>
      </c>
      <c r="Y445" s="15">
        <f t="shared" si="16"/>
        <v>27995</v>
      </c>
      <c r="Z445" s="15">
        <f t="shared" si="17"/>
        <v>17208</v>
      </c>
    </row>
    <row r="446" spans="1:28" x14ac:dyDescent="0.3">
      <c r="A446" s="11" t="s">
        <v>3</v>
      </c>
      <c r="B446" s="8"/>
      <c r="C446" s="184">
        <v>3052</v>
      </c>
      <c r="D446" s="184">
        <v>69</v>
      </c>
      <c r="E446" s="184">
        <v>78</v>
      </c>
      <c r="F446" s="184">
        <v>4028</v>
      </c>
      <c r="G446" s="9"/>
      <c r="H446" s="184">
        <v>56</v>
      </c>
      <c r="I446" s="184">
        <v>3</v>
      </c>
      <c r="J446" s="184">
        <v>1964</v>
      </c>
      <c r="K446" s="184">
        <v>811</v>
      </c>
      <c r="L446" s="185"/>
      <c r="M446" s="184">
        <v>3</v>
      </c>
      <c r="N446" s="184">
        <v>5</v>
      </c>
      <c r="O446" s="184">
        <v>313</v>
      </c>
      <c r="P446" s="184">
        <v>555</v>
      </c>
      <c r="Q446" s="185"/>
      <c r="R446" s="184">
        <v>10</v>
      </c>
      <c r="S446" s="184">
        <v>1</v>
      </c>
      <c r="T446" s="184">
        <v>183</v>
      </c>
      <c r="U446" s="184">
        <v>202</v>
      </c>
      <c r="V446" s="9"/>
      <c r="W446" s="184">
        <v>69</v>
      </c>
      <c r="X446" s="184">
        <v>9</v>
      </c>
      <c r="Y446" s="184">
        <v>2460</v>
      </c>
      <c r="Z446" s="184">
        <v>1568</v>
      </c>
    </row>
    <row r="447" spans="1:28" x14ac:dyDescent="0.3">
      <c r="A447" s="11" t="s">
        <v>4</v>
      </c>
      <c r="B447" s="8"/>
      <c r="C447" s="184">
        <v>13867</v>
      </c>
      <c r="D447" s="184">
        <v>303</v>
      </c>
      <c r="E447" s="184">
        <v>315</v>
      </c>
      <c r="F447" s="184">
        <v>19156</v>
      </c>
      <c r="G447" s="9"/>
      <c r="H447" s="185">
        <v>210</v>
      </c>
      <c r="I447" s="185">
        <v>32</v>
      </c>
      <c r="J447" s="185">
        <v>9502</v>
      </c>
      <c r="K447" s="185">
        <v>4355</v>
      </c>
      <c r="L447" s="185"/>
      <c r="M447" s="185">
        <v>20</v>
      </c>
      <c r="N447" s="185">
        <v>13</v>
      </c>
      <c r="O447" s="185">
        <v>1721</v>
      </c>
      <c r="P447" s="185">
        <v>2367</v>
      </c>
      <c r="Q447" s="185"/>
      <c r="R447" s="185">
        <v>24</v>
      </c>
      <c r="S447" s="185">
        <v>16</v>
      </c>
      <c r="T447" s="185">
        <v>528</v>
      </c>
      <c r="U447" s="185">
        <v>683</v>
      </c>
      <c r="V447" s="9"/>
      <c r="W447" s="15">
        <f t="shared" ref="W447:W450" si="18">SUM(H447,M447,R447)</f>
        <v>254</v>
      </c>
      <c r="X447" s="15">
        <f t="shared" ref="X447:X450" si="19">SUM(I447,N447,S447)</f>
        <v>61</v>
      </c>
      <c r="Y447" s="15">
        <f t="shared" ref="Y447:Y450" si="20">SUM(J447,O447,T447)</f>
        <v>11751</v>
      </c>
      <c r="Z447" s="15">
        <f t="shared" ref="Z447:Z450" si="21">SUM(K447,P447,U447)</f>
        <v>7405</v>
      </c>
    </row>
    <row r="448" spans="1:28" x14ac:dyDescent="0.3">
      <c r="A448" s="11" t="s">
        <v>5</v>
      </c>
      <c r="B448" s="8"/>
      <c r="C448" s="184">
        <v>3538</v>
      </c>
      <c r="D448" s="184">
        <v>67</v>
      </c>
      <c r="E448" s="184">
        <v>70</v>
      </c>
      <c r="F448" s="184">
        <v>4727</v>
      </c>
      <c r="G448" s="9"/>
      <c r="H448" s="185">
        <v>45</v>
      </c>
      <c r="I448" s="185">
        <v>6</v>
      </c>
      <c r="J448" s="185">
        <v>2241</v>
      </c>
      <c r="K448" s="185">
        <v>1061</v>
      </c>
      <c r="L448" s="185"/>
      <c r="M448" s="185">
        <v>2</v>
      </c>
      <c r="N448" s="185">
        <v>7</v>
      </c>
      <c r="O448" s="185">
        <v>377</v>
      </c>
      <c r="P448" s="185">
        <v>647</v>
      </c>
      <c r="Q448" s="185"/>
      <c r="R448" s="185">
        <v>7</v>
      </c>
      <c r="S448" s="185">
        <v>3</v>
      </c>
      <c r="T448" s="185">
        <v>158</v>
      </c>
      <c r="U448" s="185">
        <v>243</v>
      </c>
      <c r="V448" s="9"/>
      <c r="W448" s="15">
        <f t="shared" si="18"/>
        <v>54</v>
      </c>
      <c r="X448" s="15">
        <f t="shared" si="19"/>
        <v>16</v>
      </c>
      <c r="Y448" s="15">
        <f t="shared" si="20"/>
        <v>2776</v>
      </c>
      <c r="Z448" s="15">
        <f t="shared" si="21"/>
        <v>1951</v>
      </c>
    </row>
    <row r="449" spans="1:26" x14ac:dyDescent="0.3">
      <c r="A449" s="11" t="s">
        <v>6</v>
      </c>
      <c r="B449" s="8"/>
      <c r="C449" s="184">
        <v>8415</v>
      </c>
      <c r="D449" s="184">
        <v>83</v>
      </c>
      <c r="E449" s="184">
        <v>89</v>
      </c>
      <c r="F449" s="184">
        <v>10633</v>
      </c>
      <c r="G449" s="9"/>
      <c r="H449" s="185">
        <v>49</v>
      </c>
      <c r="I449" s="185">
        <v>3</v>
      </c>
      <c r="J449" s="185">
        <v>4966</v>
      </c>
      <c r="K449" s="185">
        <v>2102</v>
      </c>
      <c r="L449" s="185"/>
      <c r="M449" s="185">
        <v>6</v>
      </c>
      <c r="N449" s="185">
        <v>10</v>
      </c>
      <c r="O449" s="185">
        <v>743</v>
      </c>
      <c r="P449" s="185">
        <v>1423</v>
      </c>
      <c r="Q449" s="185"/>
      <c r="R449" s="185">
        <v>13</v>
      </c>
      <c r="S449" s="185">
        <v>8</v>
      </c>
      <c r="T449" s="185">
        <v>599</v>
      </c>
      <c r="U449" s="185">
        <v>800</v>
      </c>
      <c r="V449" s="9"/>
      <c r="W449" s="15">
        <f t="shared" si="18"/>
        <v>68</v>
      </c>
      <c r="X449" s="15">
        <f t="shared" si="19"/>
        <v>21</v>
      </c>
      <c r="Y449" s="15">
        <f t="shared" si="20"/>
        <v>6308</v>
      </c>
      <c r="Z449" s="15">
        <f t="shared" si="21"/>
        <v>4325</v>
      </c>
    </row>
    <row r="450" spans="1:26" x14ac:dyDescent="0.3">
      <c r="A450" s="11" t="s">
        <v>7</v>
      </c>
      <c r="B450" s="8"/>
      <c r="C450" s="184">
        <v>17385</v>
      </c>
      <c r="D450" s="184">
        <v>315</v>
      </c>
      <c r="E450" s="184">
        <v>326</v>
      </c>
      <c r="F450" s="184">
        <v>23788</v>
      </c>
      <c r="G450" s="15"/>
      <c r="H450" s="185">
        <v>194</v>
      </c>
      <c r="I450" s="185">
        <v>42</v>
      </c>
      <c r="J450" s="185">
        <v>11176</v>
      </c>
      <c r="K450" s="185">
        <v>5783</v>
      </c>
      <c r="L450" s="185"/>
      <c r="M450" s="185">
        <v>19</v>
      </c>
      <c r="N450" s="185">
        <v>21</v>
      </c>
      <c r="O450" s="185">
        <v>2180</v>
      </c>
      <c r="P450" s="185">
        <v>3024</v>
      </c>
      <c r="Q450" s="185"/>
      <c r="R450" s="185">
        <v>26</v>
      </c>
      <c r="S450" s="185">
        <v>24</v>
      </c>
      <c r="T450" s="185">
        <v>809</v>
      </c>
      <c r="U450" s="185">
        <v>816</v>
      </c>
      <c r="V450" s="9"/>
      <c r="W450" s="15">
        <f t="shared" si="18"/>
        <v>239</v>
      </c>
      <c r="X450" s="15">
        <f t="shared" si="19"/>
        <v>87</v>
      </c>
      <c r="Y450" s="15">
        <f t="shared" si="20"/>
        <v>14165</v>
      </c>
      <c r="Z450" s="15">
        <f t="shared" si="21"/>
        <v>9623</v>
      </c>
    </row>
    <row r="451" spans="1:26" x14ac:dyDescent="0.3">
      <c r="A451" s="17" t="s">
        <v>8</v>
      </c>
      <c r="B451" s="65"/>
      <c r="C451" s="224">
        <f>SUM(C443:C450)</f>
        <v>90448</v>
      </c>
      <c r="D451" s="224">
        <f>SUM(D443:D450)</f>
        <v>1522</v>
      </c>
      <c r="E451" s="224">
        <f>SUM(E443:E450)</f>
        <v>1609</v>
      </c>
      <c r="F451" s="224">
        <f>SUM(F443:F450)</f>
        <v>124221</v>
      </c>
      <c r="G451" s="154"/>
      <c r="H451" s="224">
        <f>SUM(H443:H450)</f>
        <v>1004</v>
      </c>
      <c r="I451" s="224">
        <f>SUM(I443:I450)</f>
        <v>139</v>
      </c>
      <c r="J451" s="224">
        <f>SUM(J443:J450)</f>
        <v>59326</v>
      </c>
      <c r="K451" s="224">
        <f>SUM(K443:K450)</f>
        <v>27048</v>
      </c>
      <c r="L451" s="186"/>
      <c r="M451" s="186">
        <f>SUM(M443:M450)</f>
        <v>103</v>
      </c>
      <c r="N451" s="224">
        <f>SUM(N443:N450)</f>
        <v>101</v>
      </c>
      <c r="O451" s="224">
        <f>SUM(O443:O450)</f>
        <v>10996</v>
      </c>
      <c r="P451" s="224">
        <f>SUM(P443:P450)</f>
        <v>16395</v>
      </c>
      <c r="Q451" s="186"/>
      <c r="R451" s="224">
        <f>SUM(R443:R450)</f>
        <v>151</v>
      </c>
      <c r="S451" s="224">
        <f>SUM(S443:S450)</f>
        <v>99</v>
      </c>
      <c r="T451" s="224">
        <f>SUM(T443:T450)</f>
        <v>4745</v>
      </c>
      <c r="U451" s="224">
        <f>SUM(U443:U450)</f>
        <v>5711</v>
      </c>
      <c r="V451" s="20"/>
      <c r="W451" s="49">
        <f>SUM(W443:W450)</f>
        <v>1258</v>
      </c>
      <c r="X451" s="49">
        <f>SUM(X443:X450)</f>
        <v>339</v>
      </c>
      <c r="Y451" s="49">
        <f>SUM(Y443:Y450)</f>
        <v>75067</v>
      </c>
      <c r="Z451" s="49">
        <f>SUM(Z443:Z450)</f>
        <v>49154</v>
      </c>
    </row>
    <row r="452" spans="1:26" x14ac:dyDescent="0.3">
      <c r="A452" s="11" t="s">
        <v>9</v>
      </c>
      <c r="B452" s="8"/>
      <c r="C452" s="184">
        <v>15863</v>
      </c>
      <c r="D452" s="184">
        <v>240</v>
      </c>
      <c r="E452" s="184">
        <v>247</v>
      </c>
      <c r="F452" s="184">
        <v>20957</v>
      </c>
      <c r="G452" s="9"/>
      <c r="H452" s="10">
        <v>151</v>
      </c>
      <c r="I452" s="10">
        <v>20</v>
      </c>
      <c r="J452" s="10">
        <v>10017</v>
      </c>
      <c r="K452" s="10">
        <v>5009</v>
      </c>
      <c r="L452" s="10"/>
      <c r="M452" s="10">
        <v>13</v>
      </c>
      <c r="N452" s="10">
        <v>8</v>
      </c>
      <c r="O452" s="10">
        <v>1532</v>
      </c>
      <c r="P452" s="10">
        <v>2512</v>
      </c>
      <c r="Q452" s="10"/>
      <c r="R452" s="185">
        <v>29</v>
      </c>
      <c r="S452" s="185">
        <v>26</v>
      </c>
      <c r="T452" s="185">
        <v>830</v>
      </c>
      <c r="U452" s="185">
        <v>1057</v>
      </c>
      <c r="V452" s="9"/>
      <c r="W452" s="10">
        <f>SUM(H452,M452,R452)</f>
        <v>193</v>
      </c>
      <c r="X452" s="10">
        <f>SUM(I452,N452,S452)</f>
        <v>54</v>
      </c>
      <c r="Y452" s="10">
        <f>SUM(J452,O452,T452)</f>
        <v>12379</v>
      </c>
      <c r="Z452" s="10">
        <f>SUM(K452,P452,U452)</f>
        <v>8578</v>
      </c>
    </row>
    <row r="453" spans="1:26" x14ac:dyDescent="0.3">
      <c r="A453" s="11" t="s">
        <v>10</v>
      </c>
      <c r="B453" s="8"/>
      <c r="C453" s="184">
        <v>2285</v>
      </c>
      <c r="D453" s="184">
        <v>59</v>
      </c>
      <c r="E453" s="184">
        <v>64</v>
      </c>
      <c r="F453" s="184">
        <v>3318</v>
      </c>
      <c r="G453" s="9"/>
      <c r="H453" s="10">
        <v>41</v>
      </c>
      <c r="I453" s="10">
        <v>1</v>
      </c>
      <c r="J453" s="10">
        <v>1487</v>
      </c>
      <c r="K453" s="10">
        <v>707</v>
      </c>
      <c r="L453" s="10"/>
      <c r="M453" s="10">
        <v>2</v>
      </c>
      <c r="N453" s="10">
        <v>6</v>
      </c>
      <c r="O453" s="10">
        <v>350</v>
      </c>
      <c r="P453" s="10">
        <v>495</v>
      </c>
      <c r="Q453" s="10"/>
      <c r="R453" s="185">
        <v>10</v>
      </c>
      <c r="S453" s="185">
        <v>4</v>
      </c>
      <c r="T453" s="185">
        <v>128</v>
      </c>
      <c r="U453" s="185">
        <v>151</v>
      </c>
      <c r="V453" s="9"/>
      <c r="W453" s="10">
        <f t="shared" ref="W453:W455" si="22">SUM(H453,M453,R453)</f>
        <v>53</v>
      </c>
      <c r="X453" s="10">
        <f t="shared" ref="X453:X455" si="23">SUM(I453,N453,S453)</f>
        <v>11</v>
      </c>
      <c r="Y453" s="10">
        <f t="shared" ref="Y453:Y455" si="24">SUM(J453,O453,T453)</f>
        <v>1965</v>
      </c>
      <c r="Z453" s="10">
        <f t="shared" ref="Z453:Z455" si="25">SUM(K453,P453,U453)</f>
        <v>1353</v>
      </c>
    </row>
    <row r="454" spans="1:26" x14ac:dyDescent="0.3">
      <c r="A454" s="11" t="s">
        <v>11</v>
      </c>
      <c r="B454" s="8"/>
      <c r="C454" s="184">
        <v>5333</v>
      </c>
      <c r="D454" s="184">
        <v>92</v>
      </c>
      <c r="E454" s="184">
        <v>93</v>
      </c>
      <c r="F454" s="184">
        <v>7606</v>
      </c>
      <c r="G454" s="15"/>
      <c r="H454" s="10">
        <v>48</v>
      </c>
      <c r="I454" s="10">
        <v>8</v>
      </c>
      <c r="J454" s="10">
        <v>3472</v>
      </c>
      <c r="K454" s="10">
        <v>1766</v>
      </c>
      <c r="L454" s="10"/>
      <c r="M454" s="10">
        <v>6</v>
      </c>
      <c r="N454" s="10">
        <v>7</v>
      </c>
      <c r="O454" s="10">
        <v>663</v>
      </c>
      <c r="P454" s="10">
        <v>1034</v>
      </c>
      <c r="Q454" s="10"/>
      <c r="R454" s="185">
        <v>17</v>
      </c>
      <c r="S454" s="185">
        <v>7</v>
      </c>
      <c r="T454" s="185">
        <v>307</v>
      </c>
      <c r="U454" s="185">
        <v>364</v>
      </c>
      <c r="V454" s="9"/>
      <c r="W454" s="10">
        <f t="shared" si="22"/>
        <v>71</v>
      </c>
      <c r="X454" s="10">
        <f t="shared" si="23"/>
        <v>22</v>
      </c>
      <c r="Y454" s="10">
        <f t="shared" si="24"/>
        <v>4442</v>
      </c>
      <c r="Z454" s="10">
        <f t="shared" si="25"/>
        <v>3164</v>
      </c>
    </row>
    <row r="455" spans="1:26" x14ac:dyDescent="0.3">
      <c r="A455" s="11" t="s">
        <v>12</v>
      </c>
      <c r="B455" s="8"/>
      <c r="C455" s="184">
        <v>20227</v>
      </c>
      <c r="D455" s="184">
        <v>353</v>
      </c>
      <c r="E455" s="184">
        <v>370</v>
      </c>
      <c r="F455" s="184">
        <v>28117</v>
      </c>
      <c r="G455" s="15"/>
      <c r="H455" s="10">
        <v>211</v>
      </c>
      <c r="I455" s="10">
        <v>18</v>
      </c>
      <c r="J455" s="10">
        <v>13001</v>
      </c>
      <c r="K455" s="10">
        <v>5625</v>
      </c>
      <c r="L455" s="10"/>
      <c r="M455" s="10">
        <v>31</v>
      </c>
      <c r="N455" s="10">
        <v>23</v>
      </c>
      <c r="O455" s="10">
        <v>2682</v>
      </c>
      <c r="P455" s="10">
        <v>4048</v>
      </c>
      <c r="Q455" s="10"/>
      <c r="R455" s="185">
        <v>58</v>
      </c>
      <c r="S455" s="185">
        <v>29</v>
      </c>
      <c r="T455" s="185">
        <v>1313</v>
      </c>
      <c r="U455" s="185">
        <v>1448</v>
      </c>
      <c r="V455" s="9"/>
      <c r="W455" s="10">
        <f t="shared" si="22"/>
        <v>300</v>
      </c>
      <c r="X455" s="10">
        <f t="shared" si="23"/>
        <v>70</v>
      </c>
      <c r="Y455" s="10">
        <f t="shared" si="24"/>
        <v>16996</v>
      </c>
      <c r="Z455" s="10">
        <f t="shared" si="25"/>
        <v>11121</v>
      </c>
    </row>
    <row r="456" spans="1:26" x14ac:dyDescent="0.3">
      <c r="A456" s="47" t="s">
        <v>13</v>
      </c>
      <c r="B456" s="66"/>
      <c r="C456" s="186">
        <f>SUM(C452:C455)</f>
        <v>43708</v>
      </c>
      <c r="D456" s="225">
        <f t="shared" ref="D456:K456" si="26">SUM(D452:D455)</f>
        <v>744</v>
      </c>
      <c r="E456" s="225">
        <f t="shared" si="26"/>
        <v>774</v>
      </c>
      <c r="F456" s="225">
        <f t="shared" si="26"/>
        <v>59998</v>
      </c>
      <c r="G456" s="187">
        <f t="shared" si="26"/>
        <v>0</v>
      </c>
      <c r="H456" s="225">
        <f t="shared" si="26"/>
        <v>451</v>
      </c>
      <c r="I456" s="225">
        <f t="shared" si="26"/>
        <v>47</v>
      </c>
      <c r="J456" s="225">
        <f t="shared" si="26"/>
        <v>27977</v>
      </c>
      <c r="K456" s="186">
        <f t="shared" si="26"/>
        <v>13107</v>
      </c>
      <c r="L456" s="186"/>
      <c r="M456" s="225">
        <f t="shared" ref="M456:P456" si="27">SUM(M452:M455)</f>
        <v>52</v>
      </c>
      <c r="N456" s="225">
        <f t="shared" si="27"/>
        <v>44</v>
      </c>
      <c r="O456" s="225">
        <f t="shared" si="27"/>
        <v>5227</v>
      </c>
      <c r="P456" s="225">
        <f t="shared" si="27"/>
        <v>8089</v>
      </c>
      <c r="Q456" s="186"/>
      <c r="R456" s="225">
        <f t="shared" ref="R456:Z456" si="28">SUM(R452:R455)</f>
        <v>114</v>
      </c>
      <c r="S456" s="186">
        <f t="shared" si="28"/>
        <v>66</v>
      </c>
      <c r="T456" s="186">
        <f t="shared" si="28"/>
        <v>2578</v>
      </c>
      <c r="U456" s="186">
        <f t="shared" si="28"/>
        <v>3020</v>
      </c>
      <c r="V456" s="187">
        <f t="shared" si="28"/>
        <v>0</v>
      </c>
      <c r="W456" s="69">
        <f t="shared" si="28"/>
        <v>617</v>
      </c>
      <c r="X456" s="69">
        <f t="shared" si="28"/>
        <v>157</v>
      </c>
      <c r="Y456" s="69">
        <f t="shared" si="28"/>
        <v>35782</v>
      </c>
      <c r="Z456" s="21">
        <f t="shared" si="28"/>
        <v>24216</v>
      </c>
    </row>
    <row r="457" spans="1:26" x14ac:dyDescent="0.2">
      <c r="A457" s="11" t="s">
        <v>14</v>
      </c>
      <c r="B457" s="8"/>
      <c r="C457" s="184">
        <v>3217</v>
      </c>
      <c r="D457" s="184">
        <v>77</v>
      </c>
      <c r="E457" s="184">
        <v>84</v>
      </c>
      <c r="F457" s="184">
        <v>4827</v>
      </c>
      <c r="G457" s="188"/>
      <c r="H457" s="10">
        <v>49</v>
      </c>
      <c r="I457" s="10">
        <v>4</v>
      </c>
      <c r="J457" s="10">
        <v>2251</v>
      </c>
      <c r="K457" s="10">
        <v>1004</v>
      </c>
      <c r="L457" s="10"/>
      <c r="M457" s="10">
        <v>10</v>
      </c>
      <c r="N457" s="10">
        <v>8</v>
      </c>
      <c r="O457" s="10">
        <v>469</v>
      </c>
      <c r="P457" s="10">
        <v>779</v>
      </c>
      <c r="Q457" s="10"/>
      <c r="R457" s="10">
        <v>8</v>
      </c>
      <c r="S457" s="10">
        <v>5</v>
      </c>
      <c r="T457" s="10">
        <v>148</v>
      </c>
      <c r="U457" s="10">
        <v>176</v>
      </c>
      <c r="V457" s="188"/>
      <c r="W457" s="189">
        <f>SUM(H457,M457,R457)</f>
        <v>67</v>
      </c>
      <c r="X457" s="189">
        <f>SUM(I457,N457,S457)</f>
        <v>17</v>
      </c>
      <c r="Y457" s="189">
        <f>SUM(J457,O457,T457)</f>
        <v>2868</v>
      </c>
      <c r="Z457" s="189">
        <f>SUM(K457,P457,U457)</f>
        <v>1959</v>
      </c>
    </row>
    <row r="458" spans="1:26" x14ac:dyDescent="0.2">
      <c r="A458" s="11" t="s">
        <v>15</v>
      </c>
      <c r="B458" s="8"/>
      <c r="C458" s="184">
        <v>461</v>
      </c>
      <c r="D458" s="184">
        <v>21</v>
      </c>
      <c r="E458" s="184">
        <v>22</v>
      </c>
      <c r="F458" s="184">
        <v>722</v>
      </c>
      <c r="G458" s="188"/>
      <c r="H458" s="10">
        <v>15</v>
      </c>
      <c r="I458" s="10">
        <v>1</v>
      </c>
      <c r="J458" s="10">
        <v>316</v>
      </c>
      <c r="K458" s="10">
        <v>143</v>
      </c>
      <c r="L458" s="10"/>
      <c r="M458" s="10">
        <v>1</v>
      </c>
      <c r="N458" s="10">
        <v>0</v>
      </c>
      <c r="O458" s="10">
        <v>78</v>
      </c>
      <c r="P458" s="10">
        <v>137</v>
      </c>
      <c r="Q458" s="10"/>
      <c r="R458" s="10">
        <v>4</v>
      </c>
      <c r="S458" s="10">
        <v>1</v>
      </c>
      <c r="T458" s="10">
        <v>27</v>
      </c>
      <c r="U458" s="10">
        <v>21</v>
      </c>
      <c r="V458" s="188"/>
      <c r="W458" s="189">
        <f t="shared" ref="W458:W464" si="29">SUM(H458,M458,R458)</f>
        <v>20</v>
      </c>
      <c r="X458" s="189">
        <f t="shared" ref="X458:X464" si="30">SUM(I458,N458,S458)</f>
        <v>2</v>
      </c>
      <c r="Y458" s="189">
        <f t="shared" ref="Y458:Y464" si="31">SUM(J458,O458,T458)</f>
        <v>421</v>
      </c>
      <c r="Z458" s="189">
        <f t="shared" ref="Z458:Z464" si="32">SUM(K458,P458,U458)</f>
        <v>301</v>
      </c>
    </row>
    <row r="459" spans="1:26" x14ac:dyDescent="0.2">
      <c r="A459" s="11" t="s">
        <v>16</v>
      </c>
      <c r="B459" s="8"/>
      <c r="C459" s="184">
        <v>9111</v>
      </c>
      <c r="D459" s="184">
        <v>215</v>
      </c>
      <c r="E459" s="184">
        <v>235</v>
      </c>
      <c r="F459" s="184">
        <v>13755</v>
      </c>
      <c r="G459" s="188"/>
      <c r="H459" s="10">
        <v>139</v>
      </c>
      <c r="I459" s="10">
        <v>13</v>
      </c>
      <c r="J459" s="10">
        <v>6620</v>
      </c>
      <c r="K459" s="10">
        <v>2018</v>
      </c>
      <c r="L459" s="10"/>
      <c r="M459" s="10">
        <v>24</v>
      </c>
      <c r="N459" s="10">
        <v>13</v>
      </c>
      <c r="O459" s="10">
        <v>1759</v>
      </c>
      <c r="P459" s="10">
        <v>2361</v>
      </c>
      <c r="Q459" s="10"/>
      <c r="R459" s="10">
        <v>32</v>
      </c>
      <c r="S459" s="10">
        <v>14</v>
      </c>
      <c r="T459" s="10">
        <v>457</v>
      </c>
      <c r="U459" s="10">
        <v>540</v>
      </c>
      <c r="V459" s="188"/>
      <c r="W459" s="189">
        <f t="shared" si="29"/>
        <v>195</v>
      </c>
      <c r="X459" s="189">
        <f t="shared" si="30"/>
        <v>40</v>
      </c>
      <c r="Y459" s="189">
        <f t="shared" si="31"/>
        <v>8836</v>
      </c>
      <c r="Z459" s="189">
        <f t="shared" si="32"/>
        <v>4919</v>
      </c>
    </row>
    <row r="460" spans="1:26" x14ac:dyDescent="0.2">
      <c r="A460" s="11" t="s">
        <v>17</v>
      </c>
      <c r="B460" s="8"/>
      <c r="C460" s="184">
        <v>9524</v>
      </c>
      <c r="D460" s="184">
        <v>215</v>
      </c>
      <c r="E460" s="184">
        <v>232</v>
      </c>
      <c r="F460" s="184">
        <v>15646</v>
      </c>
      <c r="G460" s="188"/>
      <c r="H460" s="10">
        <v>145</v>
      </c>
      <c r="I460" s="10">
        <v>15</v>
      </c>
      <c r="J460" s="10">
        <v>6878</v>
      </c>
      <c r="K460" s="10">
        <v>2277</v>
      </c>
      <c r="L460" s="10"/>
      <c r="M460" s="10">
        <v>24</v>
      </c>
      <c r="N460" s="10">
        <v>21</v>
      </c>
      <c r="O460" s="10">
        <v>2317</v>
      </c>
      <c r="P460" s="10">
        <v>3090</v>
      </c>
      <c r="Q460" s="10"/>
      <c r="R460" s="10">
        <v>20</v>
      </c>
      <c r="S460" s="10">
        <v>7</v>
      </c>
      <c r="T460" s="10">
        <v>524</v>
      </c>
      <c r="U460" s="10">
        <v>560</v>
      </c>
      <c r="V460" s="188"/>
      <c r="W460" s="189">
        <f t="shared" si="29"/>
        <v>189</v>
      </c>
      <c r="X460" s="189">
        <f t="shared" si="30"/>
        <v>43</v>
      </c>
      <c r="Y460" s="189">
        <f t="shared" si="31"/>
        <v>9719</v>
      </c>
      <c r="Z460" s="189">
        <f t="shared" si="32"/>
        <v>5927</v>
      </c>
    </row>
    <row r="461" spans="1:26" x14ac:dyDescent="0.2">
      <c r="A461" s="11" t="s">
        <v>18</v>
      </c>
      <c r="B461" s="8"/>
      <c r="C461" s="184">
        <v>936</v>
      </c>
      <c r="D461" s="184">
        <v>40</v>
      </c>
      <c r="E461" s="184">
        <v>43</v>
      </c>
      <c r="F461" s="184">
        <v>1562</v>
      </c>
      <c r="G461" s="188"/>
      <c r="H461" s="10">
        <v>29</v>
      </c>
      <c r="I461" s="10">
        <v>0</v>
      </c>
      <c r="J461" s="10">
        <v>662</v>
      </c>
      <c r="K461" s="10">
        <v>271</v>
      </c>
      <c r="L461" s="10"/>
      <c r="M461" s="10">
        <v>5</v>
      </c>
      <c r="N461" s="10">
        <v>2</v>
      </c>
      <c r="O461" s="10">
        <v>229</v>
      </c>
      <c r="P461" s="10">
        <v>281</v>
      </c>
      <c r="Q461" s="10"/>
      <c r="R461" s="10">
        <v>5</v>
      </c>
      <c r="S461" s="10">
        <v>2</v>
      </c>
      <c r="T461" s="10">
        <v>59</v>
      </c>
      <c r="U461" s="10">
        <v>60</v>
      </c>
      <c r="V461" s="188"/>
      <c r="W461" s="189">
        <f t="shared" si="29"/>
        <v>39</v>
      </c>
      <c r="X461" s="189">
        <f t="shared" si="30"/>
        <v>4</v>
      </c>
      <c r="Y461" s="189">
        <f t="shared" si="31"/>
        <v>950</v>
      </c>
      <c r="Z461" s="189">
        <f t="shared" si="32"/>
        <v>612</v>
      </c>
    </row>
    <row r="462" spans="1:26" x14ac:dyDescent="0.2">
      <c r="A462" s="11" t="s">
        <v>19</v>
      </c>
      <c r="B462" s="8"/>
      <c r="C462" s="184">
        <v>2733</v>
      </c>
      <c r="D462" s="184">
        <v>88</v>
      </c>
      <c r="E462" s="184">
        <v>94</v>
      </c>
      <c r="F462" s="184">
        <v>4700</v>
      </c>
      <c r="G462" s="188"/>
      <c r="H462" s="10">
        <v>51</v>
      </c>
      <c r="I462" s="10">
        <v>2</v>
      </c>
      <c r="J462" s="10">
        <v>2061</v>
      </c>
      <c r="K462" s="10">
        <v>759</v>
      </c>
      <c r="L462" s="10"/>
      <c r="M462" s="10">
        <v>17</v>
      </c>
      <c r="N462" s="10">
        <v>10</v>
      </c>
      <c r="O462" s="10">
        <v>677</v>
      </c>
      <c r="P462" s="10">
        <v>945</v>
      </c>
      <c r="Q462" s="10"/>
      <c r="R462" s="10">
        <v>10</v>
      </c>
      <c r="S462" s="10">
        <v>4</v>
      </c>
      <c r="T462" s="10">
        <v>135</v>
      </c>
      <c r="U462" s="10">
        <v>123</v>
      </c>
      <c r="V462" s="188"/>
      <c r="W462" s="189">
        <f t="shared" si="29"/>
        <v>78</v>
      </c>
      <c r="X462" s="189">
        <f t="shared" si="30"/>
        <v>16</v>
      </c>
      <c r="Y462" s="189">
        <f t="shared" si="31"/>
        <v>2873</v>
      </c>
      <c r="Z462" s="189">
        <f t="shared" si="32"/>
        <v>1827</v>
      </c>
    </row>
    <row r="463" spans="1:26" x14ac:dyDescent="0.2">
      <c r="A463" s="11" t="s">
        <v>20</v>
      </c>
      <c r="B463" s="8"/>
      <c r="C463" s="184">
        <v>10864</v>
      </c>
      <c r="D463" s="184">
        <v>211</v>
      </c>
      <c r="E463" s="184">
        <v>225</v>
      </c>
      <c r="F463" s="184">
        <v>16224</v>
      </c>
      <c r="G463" s="190"/>
      <c r="H463" s="10">
        <v>131</v>
      </c>
      <c r="I463" s="10">
        <v>15</v>
      </c>
      <c r="J463" s="10">
        <v>7947</v>
      </c>
      <c r="K463" s="10">
        <v>2748</v>
      </c>
      <c r="L463" s="10"/>
      <c r="M463" s="10">
        <v>25</v>
      </c>
      <c r="N463" s="10">
        <v>9</v>
      </c>
      <c r="O463" s="10">
        <v>1714</v>
      </c>
      <c r="P463" s="10">
        <v>2675</v>
      </c>
      <c r="Q463" s="10"/>
      <c r="R463" s="10">
        <v>33</v>
      </c>
      <c r="S463" s="10">
        <v>12</v>
      </c>
      <c r="T463" s="10">
        <v>606</v>
      </c>
      <c r="U463" s="10">
        <v>534</v>
      </c>
      <c r="V463" s="188"/>
      <c r="W463" s="189">
        <f t="shared" si="29"/>
        <v>189</v>
      </c>
      <c r="X463" s="189">
        <f t="shared" si="30"/>
        <v>36</v>
      </c>
      <c r="Y463" s="189">
        <f t="shared" si="31"/>
        <v>10267</v>
      </c>
      <c r="Z463" s="189">
        <f t="shared" si="32"/>
        <v>5957</v>
      </c>
    </row>
    <row r="464" spans="1:26" x14ac:dyDescent="0.2">
      <c r="A464" s="11" t="s">
        <v>21</v>
      </c>
      <c r="B464" s="8"/>
      <c r="C464" s="184">
        <v>3537</v>
      </c>
      <c r="D464" s="184">
        <v>103</v>
      </c>
      <c r="E464" s="184">
        <v>110</v>
      </c>
      <c r="F464" s="184">
        <v>5265</v>
      </c>
      <c r="G464" s="190"/>
      <c r="H464" s="10">
        <v>73</v>
      </c>
      <c r="I464" s="10">
        <v>9</v>
      </c>
      <c r="J464" s="10">
        <v>2239</v>
      </c>
      <c r="K464" s="10">
        <v>1108</v>
      </c>
      <c r="L464" s="10"/>
      <c r="M464" s="10">
        <v>12</v>
      </c>
      <c r="N464" s="10">
        <v>1</v>
      </c>
      <c r="O464" s="10">
        <v>553</v>
      </c>
      <c r="P464" s="10">
        <v>878</v>
      </c>
      <c r="Q464" s="10"/>
      <c r="R464" s="10">
        <v>10</v>
      </c>
      <c r="S464" s="10">
        <v>5</v>
      </c>
      <c r="T464" s="10">
        <v>205</v>
      </c>
      <c r="U464" s="10">
        <v>282</v>
      </c>
      <c r="V464" s="188"/>
      <c r="W464" s="189">
        <f t="shared" si="29"/>
        <v>95</v>
      </c>
      <c r="X464" s="189">
        <f t="shared" si="30"/>
        <v>15</v>
      </c>
      <c r="Y464" s="189">
        <f t="shared" si="31"/>
        <v>2997</v>
      </c>
      <c r="Z464" s="189">
        <f t="shared" si="32"/>
        <v>2268</v>
      </c>
    </row>
    <row r="465" spans="1:26" ht="22.8" x14ac:dyDescent="0.3">
      <c r="A465" s="16" t="s">
        <v>22</v>
      </c>
      <c r="B465" s="65"/>
      <c r="C465" s="225">
        <f>SUM(C457:C464)</f>
        <v>40383</v>
      </c>
      <c r="D465" s="186">
        <f t="shared" ref="D465:F465" si="33">SUM(D457:D464)</f>
        <v>970</v>
      </c>
      <c r="E465" s="186">
        <f t="shared" si="33"/>
        <v>1045</v>
      </c>
      <c r="F465" s="186">
        <f t="shared" si="33"/>
        <v>62701</v>
      </c>
      <c r="G465" s="154"/>
      <c r="H465" s="186">
        <f t="shared" ref="H465:K465" si="34">SUM(H457:H464)</f>
        <v>632</v>
      </c>
      <c r="I465" s="186">
        <f t="shared" si="34"/>
        <v>59</v>
      </c>
      <c r="J465" s="186">
        <f t="shared" si="34"/>
        <v>28974</v>
      </c>
      <c r="K465" s="225">
        <f t="shared" si="34"/>
        <v>10328</v>
      </c>
      <c r="L465" s="186"/>
      <c r="M465" s="224">
        <f t="shared" ref="M465:P465" si="35">SUM(M457:M464)</f>
        <v>118</v>
      </c>
      <c r="N465" s="186">
        <f t="shared" si="35"/>
        <v>64</v>
      </c>
      <c r="O465" s="186">
        <f t="shared" si="35"/>
        <v>7796</v>
      </c>
      <c r="P465" s="186">
        <f t="shared" si="35"/>
        <v>11146</v>
      </c>
      <c r="Q465" s="186"/>
      <c r="R465" s="186">
        <f t="shared" ref="R465:U465" si="36">SUM(R457:R464)</f>
        <v>122</v>
      </c>
      <c r="S465" s="225">
        <f t="shared" si="36"/>
        <v>50</v>
      </c>
      <c r="T465" s="225">
        <f t="shared" si="36"/>
        <v>2161</v>
      </c>
      <c r="U465" s="225">
        <f t="shared" si="36"/>
        <v>2296</v>
      </c>
      <c r="V465" s="20"/>
      <c r="W465" s="21">
        <f t="shared" ref="W465:Z465" si="37">SUM(W457:W464)</f>
        <v>872</v>
      </c>
      <c r="X465" s="21">
        <f t="shared" si="37"/>
        <v>173</v>
      </c>
      <c r="Y465" s="21">
        <f t="shared" si="37"/>
        <v>38931</v>
      </c>
      <c r="Z465" s="69">
        <f t="shared" si="37"/>
        <v>23770</v>
      </c>
    </row>
    <row r="466" spans="1:26" x14ac:dyDescent="0.3">
      <c r="A466" s="229" t="s">
        <v>130</v>
      </c>
      <c r="B466" s="67"/>
      <c r="C466" s="191">
        <f>SUM(C451,C456,C465)</f>
        <v>174539</v>
      </c>
      <c r="D466" s="191">
        <f t="shared" ref="D466:K466" si="38">SUM(D451,D456,D465)</f>
        <v>3236</v>
      </c>
      <c r="E466" s="191">
        <f t="shared" si="38"/>
        <v>3428</v>
      </c>
      <c r="F466" s="191">
        <f t="shared" si="38"/>
        <v>246920</v>
      </c>
      <c r="G466" s="192">
        <f t="shared" si="38"/>
        <v>0</v>
      </c>
      <c r="H466" s="192">
        <f t="shared" si="38"/>
        <v>2087</v>
      </c>
      <c r="I466" s="192">
        <f t="shared" si="38"/>
        <v>245</v>
      </c>
      <c r="J466" s="192">
        <f t="shared" si="38"/>
        <v>116277</v>
      </c>
      <c r="K466" s="192">
        <f t="shared" si="38"/>
        <v>50483</v>
      </c>
      <c r="L466" s="192"/>
      <c r="M466" s="192">
        <f t="shared" ref="M466:P466" si="39">SUM(M451,M456,M465)</f>
        <v>273</v>
      </c>
      <c r="N466" s="192">
        <f t="shared" si="39"/>
        <v>209</v>
      </c>
      <c r="O466" s="192">
        <f t="shared" si="39"/>
        <v>24019</v>
      </c>
      <c r="P466" s="192">
        <f t="shared" si="39"/>
        <v>35630</v>
      </c>
      <c r="Q466" s="192"/>
      <c r="R466" s="192">
        <f t="shared" ref="R466:U466" si="40">SUM(R451,R456,R465)</f>
        <v>387</v>
      </c>
      <c r="S466" s="192">
        <f t="shared" si="40"/>
        <v>215</v>
      </c>
      <c r="T466" s="192">
        <f t="shared" si="40"/>
        <v>9484</v>
      </c>
      <c r="U466" s="192">
        <f t="shared" si="40"/>
        <v>11027</v>
      </c>
      <c r="V466" s="193"/>
      <c r="W466" s="192">
        <f>SUM(H466,M466,R466)</f>
        <v>2747</v>
      </c>
      <c r="X466" s="192">
        <f>SUM(I466,N466,S466)</f>
        <v>669</v>
      </c>
      <c r="Y466" s="192">
        <f>SUM(J466,O466,T466)</f>
        <v>149780</v>
      </c>
      <c r="Z466" s="192">
        <f>SUM(K466,P466,U466)</f>
        <v>97140</v>
      </c>
    </row>
    <row r="467" spans="1:26" x14ac:dyDescent="0.3">
      <c r="A467" s="343" t="s">
        <v>81</v>
      </c>
      <c r="B467" s="343"/>
      <c r="C467" s="343"/>
      <c r="D467" s="343"/>
      <c r="E467" s="343"/>
      <c r="F467" s="343"/>
      <c r="G467" s="343"/>
      <c r="H467" s="343"/>
      <c r="I467" s="343"/>
      <c r="J467" s="343"/>
      <c r="K467" s="343"/>
      <c r="L467" s="343"/>
      <c r="M467" s="343"/>
      <c r="N467" s="343"/>
      <c r="O467" s="343"/>
      <c r="P467" s="343"/>
      <c r="Q467" s="343"/>
      <c r="R467" s="343"/>
      <c r="S467" s="344"/>
    </row>
    <row r="468" spans="1:26" ht="14.4" customHeight="1" x14ac:dyDescent="0.3">
      <c r="A468" s="330" t="s">
        <v>80</v>
      </c>
      <c r="B468" s="330"/>
      <c r="C468" s="330"/>
      <c r="D468" s="330"/>
      <c r="E468" s="330"/>
      <c r="F468" s="330"/>
      <c r="G468" s="330"/>
      <c r="H468" s="330"/>
      <c r="I468" s="330"/>
      <c r="J468" s="330"/>
    </row>
  </sheetData>
  <mergeCells count="243">
    <mergeCell ref="M410:P410"/>
    <mergeCell ref="R410:U410"/>
    <mergeCell ref="W410:Z410"/>
    <mergeCell ref="M411:N411"/>
    <mergeCell ref="O411:P411"/>
    <mergeCell ref="T411:U411"/>
    <mergeCell ref="Y411:Z411"/>
    <mergeCell ref="A409:F409"/>
    <mergeCell ref="A410:A412"/>
    <mergeCell ref="C410:F411"/>
    <mergeCell ref="H410:K410"/>
    <mergeCell ref="H411:I411"/>
    <mergeCell ref="J411:K411"/>
    <mergeCell ref="R411:S411"/>
    <mergeCell ref="W411:X411"/>
    <mergeCell ref="A467:S467"/>
    <mergeCell ref="M323:P323"/>
    <mergeCell ref="R323:U323"/>
    <mergeCell ref="W323:Z323"/>
    <mergeCell ref="M324:N324"/>
    <mergeCell ref="A352:A354"/>
    <mergeCell ref="C352:F353"/>
    <mergeCell ref="H352:K352"/>
    <mergeCell ref="M352:P352"/>
    <mergeCell ref="R352:U352"/>
    <mergeCell ref="W352:Z352"/>
    <mergeCell ref="H353:I353"/>
    <mergeCell ref="J353:K353"/>
    <mergeCell ref="M353:N353"/>
    <mergeCell ref="O353:P353"/>
    <mergeCell ref="R353:S353"/>
    <mergeCell ref="T353:U353"/>
    <mergeCell ref="W353:X353"/>
    <mergeCell ref="Y353:Z353"/>
    <mergeCell ref="A351:F351"/>
    <mergeCell ref="A380:F380"/>
    <mergeCell ref="A381:A383"/>
    <mergeCell ref="C381:F382"/>
    <mergeCell ref="H381:K381"/>
    <mergeCell ref="R294:U294"/>
    <mergeCell ref="W294:Z294"/>
    <mergeCell ref="H295:I295"/>
    <mergeCell ref="J295:K295"/>
    <mergeCell ref="M295:N295"/>
    <mergeCell ref="O295:P295"/>
    <mergeCell ref="R295:S295"/>
    <mergeCell ref="T295:U295"/>
    <mergeCell ref="W295:X295"/>
    <mergeCell ref="Y295:Z295"/>
    <mergeCell ref="W237:X237"/>
    <mergeCell ref="Y237:Z237"/>
    <mergeCell ref="O324:P324"/>
    <mergeCell ref="R324:S324"/>
    <mergeCell ref="A293:F293"/>
    <mergeCell ref="A294:A296"/>
    <mergeCell ref="C294:F295"/>
    <mergeCell ref="H294:K294"/>
    <mergeCell ref="H324:I324"/>
    <mergeCell ref="J324:K324"/>
    <mergeCell ref="A264:F264"/>
    <mergeCell ref="A265:A267"/>
    <mergeCell ref="C265:F266"/>
    <mergeCell ref="H265:K265"/>
    <mergeCell ref="M265:P265"/>
    <mergeCell ref="R265:U265"/>
    <mergeCell ref="T324:U324"/>
    <mergeCell ref="W324:X324"/>
    <mergeCell ref="Y324:Z324"/>
    <mergeCell ref="A322:F322"/>
    <mergeCell ref="A323:A325"/>
    <mergeCell ref="C323:F324"/>
    <mergeCell ref="H323:K323"/>
    <mergeCell ref="M294:P294"/>
    <mergeCell ref="W265:Z265"/>
    <mergeCell ref="H266:I266"/>
    <mergeCell ref="J266:K266"/>
    <mergeCell ref="M266:N266"/>
    <mergeCell ref="O266:P266"/>
    <mergeCell ref="R266:S266"/>
    <mergeCell ref="T266:U266"/>
    <mergeCell ref="W266:X266"/>
    <mergeCell ref="Y266:Z266"/>
    <mergeCell ref="A235:F235"/>
    <mergeCell ref="A236:A238"/>
    <mergeCell ref="C236:F237"/>
    <mergeCell ref="H236:K236"/>
    <mergeCell ref="M207:P207"/>
    <mergeCell ref="R207:U207"/>
    <mergeCell ref="W207:Z207"/>
    <mergeCell ref="H208:I208"/>
    <mergeCell ref="J208:K208"/>
    <mergeCell ref="M208:N208"/>
    <mergeCell ref="O208:P208"/>
    <mergeCell ref="R208:S208"/>
    <mergeCell ref="T208:U208"/>
    <mergeCell ref="W208:X208"/>
    <mergeCell ref="Y208:Z208"/>
    <mergeCell ref="M236:P236"/>
    <mergeCell ref="R236:U236"/>
    <mergeCell ref="W236:Z236"/>
    <mergeCell ref="H237:I237"/>
    <mergeCell ref="J237:K237"/>
    <mergeCell ref="M237:N237"/>
    <mergeCell ref="O237:P237"/>
    <mergeCell ref="R237:S237"/>
    <mergeCell ref="T237:U237"/>
    <mergeCell ref="A206:F206"/>
    <mergeCell ref="A207:A209"/>
    <mergeCell ref="C207:F208"/>
    <mergeCell ref="H207:K207"/>
    <mergeCell ref="M178:P178"/>
    <mergeCell ref="R178:U178"/>
    <mergeCell ref="W178:Z178"/>
    <mergeCell ref="H179:I179"/>
    <mergeCell ref="J179:K179"/>
    <mergeCell ref="M179:N179"/>
    <mergeCell ref="O179:P179"/>
    <mergeCell ref="R179:S179"/>
    <mergeCell ref="T179:U179"/>
    <mergeCell ref="W179:X179"/>
    <mergeCell ref="Y179:Z179"/>
    <mergeCell ref="A177:F177"/>
    <mergeCell ref="A178:A180"/>
    <mergeCell ref="C178:F179"/>
    <mergeCell ref="H178:K178"/>
    <mergeCell ref="M149:P149"/>
    <mergeCell ref="R149:U149"/>
    <mergeCell ref="W149:Z149"/>
    <mergeCell ref="H150:I150"/>
    <mergeCell ref="J150:K150"/>
    <mergeCell ref="M150:N150"/>
    <mergeCell ref="O150:P150"/>
    <mergeCell ref="R150:S150"/>
    <mergeCell ref="T150:U150"/>
    <mergeCell ref="W150:X150"/>
    <mergeCell ref="Y150:Z150"/>
    <mergeCell ref="A148:F148"/>
    <mergeCell ref="A149:A151"/>
    <mergeCell ref="C149:F150"/>
    <mergeCell ref="H149:K149"/>
    <mergeCell ref="M120:P120"/>
    <mergeCell ref="R120:U120"/>
    <mergeCell ref="W120:Z120"/>
    <mergeCell ref="H121:I121"/>
    <mergeCell ref="J121:K121"/>
    <mergeCell ref="M121:N121"/>
    <mergeCell ref="O121:P121"/>
    <mergeCell ref="R121:S121"/>
    <mergeCell ref="T121:U121"/>
    <mergeCell ref="W121:X121"/>
    <mergeCell ref="Y121:Z121"/>
    <mergeCell ref="A119:F119"/>
    <mergeCell ref="A120:A122"/>
    <mergeCell ref="C120:F121"/>
    <mergeCell ref="H120:K120"/>
    <mergeCell ref="M91:P91"/>
    <mergeCell ref="R91:U91"/>
    <mergeCell ref="W91:Z91"/>
    <mergeCell ref="H92:I92"/>
    <mergeCell ref="J92:K92"/>
    <mergeCell ref="M92:N92"/>
    <mergeCell ref="O92:P92"/>
    <mergeCell ref="R92:S92"/>
    <mergeCell ref="T92:U92"/>
    <mergeCell ref="W92:X92"/>
    <mergeCell ref="Y92:Z92"/>
    <mergeCell ref="A91:A93"/>
    <mergeCell ref="C91:F92"/>
    <mergeCell ref="H91:K91"/>
    <mergeCell ref="M62:P62"/>
    <mergeCell ref="R62:U62"/>
    <mergeCell ref="W62:Z62"/>
    <mergeCell ref="H63:I63"/>
    <mergeCell ref="J63:K63"/>
    <mergeCell ref="M63:N63"/>
    <mergeCell ref="O63:P63"/>
    <mergeCell ref="R63:S63"/>
    <mergeCell ref="T63:U63"/>
    <mergeCell ref="W63:X63"/>
    <mergeCell ref="Y63:Z63"/>
    <mergeCell ref="W5:X5"/>
    <mergeCell ref="Y5:Z5"/>
    <mergeCell ref="A4:A6"/>
    <mergeCell ref="H5:I5"/>
    <mergeCell ref="W34:X34"/>
    <mergeCell ref="Y34:Z34"/>
    <mergeCell ref="A90:F90"/>
    <mergeCell ref="A33:A35"/>
    <mergeCell ref="C33:F34"/>
    <mergeCell ref="H33:K33"/>
    <mergeCell ref="A32:F32"/>
    <mergeCell ref="J5:K5"/>
    <mergeCell ref="M33:P33"/>
    <mergeCell ref="R33:U33"/>
    <mergeCell ref="W33:Z33"/>
    <mergeCell ref="A62:A64"/>
    <mergeCell ref="C62:F63"/>
    <mergeCell ref="H62:K62"/>
    <mergeCell ref="H34:I34"/>
    <mergeCell ref="J34:K34"/>
    <mergeCell ref="M34:N34"/>
    <mergeCell ref="O34:P34"/>
    <mergeCell ref="R34:S34"/>
    <mergeCell ref="T34:U34"/>
    <mergeCell ref="A468:J468"/>
    <mergeCell ref="A1:AB1"/>
    <mergeCell ref="M381:P381"/>
    <mergeCell ref="R381:U381"/>
    <mergeCell ref="W381:Z381"/>
    <mergeCell ref="H382:I382"/>
    <mergeCell ref="J382:K382"/>
    <mergeCell ref="M382:N382"/>
    <mergeCell ref="O382:P382"/>
    <mergeCell ref="R382:S382"/>
    <mergeCell ref="T382:U382"/>
    <mergeCell ref="W382:X382"/>
    <mergeCell ref="Y382:Z382"/>
    <mergeCell ref="A2:F2"/>
    <mergeCell ref="A3:F3"/>
    <mergeCell ref="H4:K4"/>
    <mergeCell ref="M4:P4"/>
    <mergeCell ref="R4:U4"/>
    <mergeCell ref="W4:Z4"/>
    <mergeCell ref="C4:F5"/>
    <mergeCell ref="M5:N5"/>
    <mergeCell ref="O5:P5"/>
    <mergeCell ref="R5:S5"/>
    <mergeCell ref="T5:U5"/>
    <mergeCell ref="A439:F439"/>
    <mergeCell ref="A440:A442"/>
    <mergeCell ref="C440:F441"/>
    <mergeCell ref="H440:K440"/>
    <mergeCell ref="M440:P440"/>
    <mergeCell ref="R440:U440"/>
    <mergeCell ref="W440:Z440"/>
    <mergeCell ref="H441:I441"/>
    <mergeCell ref="J441:K441"/>
    <mergeCell ref="M441:N441"/>
    <mergeCell ref="O441:P441"/>
    <mergeCell ref="R441:S441"/>
    <mergeCell ref="T441:U441"/>
    <mergeCell ref="W441:X441"/>
    <mergeCell ref="Y441:Z441"/>
  </mergeCells>
  <pageMargins left="0.23622047244094491" right="0.23622047244094491" top="0.74803149606299213" bottom="0.74803149606299213" header="0.31496062992125984" footer="0.31496062992125984"/>
  <pageSetup paperSize="9" scale="82" fitToHeight="0" orientation="landscape" r:id="rId1"/>
  <rowBreaks count="12" manualBreakCount="12">
    <brk id="30" max="29" man="1"/>
    <brk id="59" max="16383" man="1"/>
    <brk id="88" max="16383" man="1"/>
    <brk id="117" max="16383" man="1"/>
    <brk id="146" max="16383" man="1"/>
    <brk id="175" max="16383" man="1"/>
    <brk id="204" max="16383" man="1"/>
    <brk id="233" max="16383" man="1"/>
    <brk id="262" max="16383" man="1"/>
    <brk id="291" max="16383" man="1"/>
    <brk id="320" max="16383" man="1"/>
    <brk id="3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37"/>
  <sheetViews>
    <sheetView zoomScale="85" zoomScaleNormal="85" zoomScaleSheetLayoutView="100" workbookViewId="0">
      <selection sqref="A1:AD1"/>
    </sheetView>
  </sheetViews>
  <sheetFormatPr defaultColWidth="8.88671875" defaultRowHeight="14.4" x14ac:dyDescent="0.3"/>
  <cols>
    <col min="1" max="1" width="19.33203125" style="217" customWidth="1"/>
    <col min="2" max="2" width="1" style="217" customWidth="1"/>
    <col min="3" max="3" width="6.6640625" style="217" customWidth="1"/>
    <col min="4" max="4" width="7.109375" style="217" customWidth="1"/>
    <col min="5" max="6" width="6.6640625" style="217" customWidth="1"/>
    <col min="7" max="7" width="1" style="217" customWidth="1"/>
    <col min="8" max="11" width="6.6640625" style="217" customWidth="1"/>
    <col min="12" max="12" width="1" style="217" customWidth="1"/>
    <col min="13" max="16" width="6.6640625" style="217" customWidth="1"/>
    <col min="17" max="17" width="1" style="221" customWidth="1"/>
    <col min="18" max="21" width="6.6640625" style="217" customWidth="1"/>
    <col min="22" max="22" width="1" style="221" customWidth="1"/>
    <col min="23" max="26" width="6.6640625" style="217" customWidth="1"/>
    <col min="27" max="27" width="11.88671875" style="217" bestFit="1" customWidth="1"/>
    <col min="28" max="16384" width="8.88671875" style="217"/>
  </cols>
  <sheetData>
    <row r="1" spans="1:30" s="116" customFormat="1" ht="18" customHeight="1" x14ac:dyDescent="0.3">
      <c r="A1" s="331" t="s">
        <v>77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</row>
    <row r="2" spans="1:30" s="119" customFormat="1" ht="24" customHeight="1" x14ac:dyDescent="0.3">
      <c r="A2" s="332" t="s">
        <v>72</v>
      </c>
      <c r="B2" s="332"/>
      <c r="C2" s="332"/>
      <c r="D2" s="332"/>
      <c r="E2" s="332"/>
      <c r="F2" s="332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</row>
    <row r="3" spans="1:30" s="119" customFormat="1" ht="24" customHeight="1" x14ac:dyDescent="0.3">
      <c r="A3" s="363" t="s">
        <v>39</v>
      </c>
      <c r="B3" s="363"/>
      <c r="C3" s="363"/>
      <c r="D3" s="363"/>
      <c r="E3" s="363"/>
      <c r="F3" s="363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</row>
    <row r="4" spans="1:30" ht="27" customHeight="1" x14ac:dyDescent="0.3">
      <c r="A4" s="345" t="s">
        <v>27</v>
      </c>
      <c r="B4" s="120"/>
      <c r="C4" s="345" t="s">
        <v>23</v>
      </c>
      <c r="D4" s="345"/>
      <c r="E4" s="345"/>
      <c r="F4" s="345"/>
      <c r="G4" s="121"/>
      <c r="H4" s="362" t="s">
        <v>30</v>
      </c>
      <c r="I4" s="362"/>
      <c r="J4" s="362"/>
      <c r="K4" s="362"/>
      <c r="L4" s="122"/>
      <c r="M4" s="362" t="s">
        <v>35</v>
      </c>
      <c r="N4" s="364"/>
      <c r="O4" s="364"/>
      <c r="P4" s="364"/>
      <c r="Q4" s="123"/>
      <c r="R4" s="362" t="s">
        <v>36</v>
      </c>
      <c r="S4" s="346"/>
      <c r="T4" s="346"/>
      <c r="U4" s="346"/>
      <c r="V4" s="123"/>
      <c r="W4" s="348" t="s">
        <v>37</v>
      </c>
      <c r="X4" s="346"/>
      <c r="Y4" s="346"/>
      <c r="Z4" s="346"/>
    </row>
    <row r="5" spans="1:30" ht="27" customHeight="1" x14ac:dyDescent="0.3">
      <c r="A5" s="345"/>
      <c r="B5" s="120"/>
      <c r="C5" s="348"/>
      <c r="D5" s="348"/>
      <c r="E5" s="348"/>
      <c r="F5" s="348"/>
      <c r="G5" s="122"/>
      <c r="H5" s="350" t="s">
        <v>31</v>
      </c>
      <c r="I5" s="350"/>
      <c r="J5" s="350" t="s">
        <v>32</v>
      </c>
      <c r="K5" s="350"/>
      <c r="L5" s="124"/>
      <c r="M5" s="350" t="s">
        <v>31</v>
      </c>
      <c r="N5" s="350"/>
      <c r="O5" s="350" t="s">
        <v>32</v>
      </c>
      <c r="P5" s="350"/>
      <c r="Q5" s="125"/>
      <c r="R5" s="350" t="s">
        <v>31</v>
      </c>
      <c r="S5" s="350"/>
      <c r="T5" s="350" t="s">
        <v>32</v>
      </c>
      <c r="U5" s="350"/>
      <c r="V5" s="125"/>
      <c r="W5" s="350" t="s">
        <v>31</v>
      </c>
      <c r="X5" s="350"/>
      <c r="Y5" s="350" t="s">
        <v>32</v>
      </c>
      <c r="Z5" s="350"/>
    </row>
    <row r="6" spans="1:30" ht="27" customHeight="1" x14ac:dyDescent="0.3">
      <c r="A6" s="346"/>
      <c r="B6" s="126"/>
      <c r="C6" s="127" t="s">
        <v>29</v>
      </c>
      <c r="D6" s="127" t="s">
        <v>25</v>
      </c>
      <c r="E6" s="127" t="s">
        <v>24</v>
      </c>
      <c r="F6" s="127" t="s">
        <v>26</v>
      </c>
      <c r="G6" s="128"/>
      <c r="H6" s="127" t="s">
        <v>33</v>
      </c>
      <c r="I6" s="127" t="s">
        <v>34</v>
      </c>
      <c r="J6" s="127" t="s">
        <v>33</v>
      </c>
      <c r="K6" s="127" t="s">
        <v>34</v>
      </c>
      <c r="L6" s="128"/>
      <c r="M6" s="127" t="s">
        <v>33</v>
      </c>
      <c r="N6" s="127" t="s">
        <v>34</v>
      </c>
      <c r="O6" s="127" t="s">
        <v>33</v>
      </c>
      <c r="P6" s="127" t="s">
        <v>34</v>
      </c>
      <c r="Q6" s="128"/>
      <c r="R6" s="127" t="s">
        <v>33</v>
      </c>
      <c r="S6" s="127" t="s">
        <v>34</v>
      </c>
      <c r="T6" s="127" t="s">
        <v>33</v>
      </c>
      <c r="U6" s="127" t="s">
        <v>34</v>
      </c>
      <c r="V6" s="128"/>
      <c r="W6" s="127" t="s">
        <v>33</v>
      </c>
      <c r="X6" s="127" t="s">
        <v>34</v>
      </c>
      <c r="Y6" s="127" t="s">
        <v>33</v>
      </c>
      <c r="Z6" s="127" t="s">
        <v>34</v>
      </c>
    </row>
    <row r="7" spans="1:30" ht="15" customHeight="1" x14ac:dyDescent="0.3">
      <c r="A7" s="129" t="s">
        <v>0</v>
      </c>
      <c r="B7" s="130"/>
      <c r="C7" s="40">
        <f>'Tab. RF.IS.App.3a'!C7/'Tab. RF.IS.App.3a'!C30*100</f>
        <v>6.4435575826681868</v>
      </c>
      <c r="D7" s="40">
        <f>'Tab. RF.IS.App.3a'!D7/'Tab. RF.IS.App.3a'!D30*100</f>
        <v>7.8853601859024014</v>
      </c>
      <c r="E7" s="40">
        <f>'Tab. RF.IS.App.3a'!E7/'Tab. RF.IS.App.3a'!E30*100</f>
        <v>7.9340473506200677</v>
      </c>
      <c r="F7" s="40">
        <f>'Tab. RF.IS.App.3a'!F7/'Tab. RF.IS.App.3a'!F30*100</f>
        <v>6.7165658503131649</v>
      </c>
      <c r="G7" s="158"/>
      <c r="H7" s="41">
        <f>'Tab. RF.IS.App.3a'!H7/'Tab. RF.IS.App.3a'!H30*100</f>
        <v>8.3073727933541015</v>
      </c>
      <c r="I7" s="41">
        <f>'Tab. RF.IS.App.3a'!I7/'Tab. RF.IS.App.3a'!I30*100</f>
        <v>6.1840120663650078</v>
      </c>
      <c r="J7" s="41">
        <f>'Tab. RF.IS.App.3a'!J7/'Tab. RF.IS.App.3a'!J30*100</f>
        <v>6.3855001742767508</v>
      </c>
      <c r="K7" s="41">
        <f>'Tab. RF.IS.App.3a'!K7/'Tab. RF.IS.App.3a'!K30*100</f>
        <v>6.7242433951821976</v>
      </c>
      <c r="L7" s="158"/>
      <c r="M7" s="41">
        <f>'Tab. RF.IS.App.3a'!M7/'Tab. RF.IS.App.3a'!M30*100</f>
        <v>7.9952267303102618</v>
      </c>
      <c r="N7" s="41">
        <f>'Tab. RF.IS.App.3a'!N7/'Tab. RF.IS.App.3a'!N30*100</f>
        <v>10.267229254571026</v>
      </c>
      <c r="O7" s="41">
        <f>'Tab. RF.IS.App.3a'!O7/'Tab. RF.IS.App.3a'!O30*100</f>
        <v>7.1268057784911711</v>
      </c>
      <c r="P7" s="41">
        <f>'Tab. RF.IS.App.3a'!P7/'Tab. RF.IS.App.3a'!P30*100</f>
        <v>7.4877055681878275</v>
      </c>
      <c r="Q7" s="158"/>
      <c r="R7" s="41">
        <f>'Tab. RF.IS.App.3a'!R7/'Tab. RF.IS.App.3a'!R30*100</f>
        <v>5.368098159509203</v>
      </c>
      <c r="S7" s="41">
        <f>'Tab. RF.IS.App.3a'!S7/'Tab. RF.IS.App.3a'!S30*100</f>
        <v>7.1052631578947363</v>
      </c>
      <c r="T7" s="41">
        <f>'Tab. RF.IS.App.3a'!T7/'Tab. RF.IS.App.3a'!T30*100</f>
        <v>6.9222180870859695</v>
      </c>
      <c r="U7" s="41">
        <f>'Tab. RF.IS.App.3a'!U7/'Tab. RF.IS.App.3a'!U30*100</f>
        <v>6.582701958083244</v>
      </c>
      <c r="V7" s="158"/>
      <c r="W7" s="41">
        <f>'Tab. RF.IS.App.3a'!W7/'Tab. RF.IS.App.3a'!W30*100</f>
        <v>7.899663047547735</v>
      </c>
      <c r="X7" s="41">
        <f>'Tab. RF.IS.App.3a'!X7/'Tab. RF.IS.App.3a'!X30*100</f>
        <v>8.0387685290763962</v>
      </c>
      <c r="Y7" s="41">
        <f>'Tab. RF.IS.App.3a'!Y7/'Tab. RF.IS.App.3a'!Y30*100</f>
        <v>6.5360411899313506</v>
      </c>
      <c r="Z7" s="41">
        <f>'Tab. RF.IS.App.3a'!Z7/'Tab. RF.IS.App.3a'!Z30*100</f>
        <v>7.0331518611959449</v>
      </c>
    </row>
    <row r="8" spans="1:30" ht="15" customHeight="1" x14ac:dyDescent="0.3">
      <c r="A8" s="129" t="s">
        <v>1</v>
      </c>
      <c r="B8" s="130"/>
      <c r="C8" s="40">
        <f>'Tab. RF.IS.App.3a'!C8/'Tab. RF.IS.App.3a'!C30*100</f>
        <v>0.16989737742303307</v>
      </c>
      <c r="D8" s="40">
        <f>'Tab. RF.IS.App.3a'!D8/'Tab. RF.IS.App.3a'!D30*100</f>
        <v>0.23237800154918667</v>
      </c>
      <c r="E8" s="40">
        <f>'Tab. RF.IS.App.3a'!E8/'Tab. RF.IS.App.3a'!E30*100</f>
        <v>0.22547914317925591</v>
      </c>
      <c r="F8" s="40">
        <f>'Tab. RF.IS.App.3a'!F8/'Tab. RF.IS.App.3a'!F30*100</f>
        <v>0.16555670451075047</v>
      </c>
      <c r="G8" s="158"/>
      <c r="H8" s="41">
        <f>'Tab. RF.IS.App.3a'!H8/'Tab. RF.IS.App.3a'!H30*100</f>
        <v>0.18172377985462099</v>
      </c>
      <c r="I8" s="41">
        <f>'Tab. RF.IS.App.3a'!I8/'Tab. RF.IS.App.3a'!I30*100</f>
        <v>0.60331825037707398</v>
      </c>
      <c r="J8" s="41">
        <f>'Tab. RF.IS.App.3a'!J8/'Tab. RF.IS.App.3a'!J30*100</f>
        <v>0.16569697294688579</v>
      </c>
      <c r="K8" s="41">
        <f>'Tab. RF.IS.App.3a'!K8/'Tab. RF.IS.App.3a'!K30*100</f>
        <v>0.17185633975124523</v>
      </c>
      <c r="L8" s="158"/>
      <c r="M8" s="41">
        <f>'Tab. RF.IS.App.3a'!M8/'Tab. RF.IS.App.3a'!M30*100</f>
        <v>0</v>
      </c>
      <c r="N8" s="41">
        <f>'Tab. RF.IS.App.3a'!N8/'Tab. RF.IS.App.3a'!N30*100</f>
        <v>0.56258790436005623</v>
      </c>
      <c r="O8" s="41">
        <f>'Tab. RF.IS.App.3a'!O8/'Tab. RF.IS.App.3a'!O30*100</f>
        <v>0.20249413507840475</v>
      </c>
      <c r="P8" s="41">
        <f>'Tab. RF.IS.App.3a'!P8/'Tab. RF.IS.App.3a'!P30*100</f>
        <v>0.12338497876015722</v>
      </c>
      <c r="Q8" s="158"/>
      <c r="R8" s="41">
        <f>'Tab. RF.IS.App.3a'!R8/'Tab. RF.IS.App.3a'!R30*100</f>
        <v>0.15337423312883436</v>
      </c>
      <c r="S8" s="41">
        <f>'Tab. RF.IS.App.3a'!S8/'Tab. RF.IS.App.3a'!S30*100</f>
        <v>0</v>
      </c>
      <c r="T8" s="41">
        <f>'Tab. RF.IS.App.3a'!T8/'Tab. RF.IS.App.3a'!T30*100</f>
        <v>0.26051358392259027</v>
      </c>
      <c r="U8" s="41">
        <f>'Tab. RF.IS.App.3a'!U8/'Tab. RF.IS.App.3a'!U30*100</f>
        <v>0.10823575715831939</v>
      </c>
      <c r="V8" s="158"/>
      <c r="W8" s="41">
        <f>'Tab. RF.IS.App.3a'!W8/'Tab. RF.IS.App.3a'!W30*100</f>
        <v>0.1497566454511419</v>
      </c>
      <c r="X8" s="41">
        <f>'Tab. RF.IS.App.3a'!X8/'Tab. RF.IS.App.3a'!X30*100</f>
        <v>0.45610034207525657</v>
      </c>
      <c r="Y8" s="41">
        <f>'Tab. RF.IS.App.3a'!Y8/'Tab. RF.IS.App.3a'!Y30*100</f>
        <v>0.17625185085475839</v>
      </c>
      <c r="Z8" s="41">
        <f>'Tab. RF.IS.App.3a'!Z8/'Tab. RF.IS.App.3a'!Z30*100</f>
        <v>0.14680063146402278</v>
      </c>
    </row>
    <row r="9" spans="1:30" x14ac:dyDescent="0.3">
      <c r="A9" s="129" t="s">
        <v>2</v>
      </c>
      <c r="B9" s="130"/>
      <c r="C9" s="40">
        <f>'Tab. RF.IS.App.3a'!C9/'Tab. RF.IS.App.3a'!C30*100</f>
        <v>20.551501330292666</v>
      </c>
      <c r="D9" s="40">
        <f>'Tab. RF.IS.App.3a'!D9/'Tab. RF.IS.App.3a'!D30*100</f>
        <v>15.151045701006971</v>
      </c>
      <c r="E9" s="40">
        <f>'Tab. RF.IS.App.3a'!E9/'Tab. RF.IS.App.3a'!E30*100</f>
        <v>15.121195039458851</v>
      </c>
      <c r="F9" s="40">
        <f>'Tab. RF.IS.App.3a'!F9/'Tab. RF.IS.App.3a'!F30*100</f>
        <v>20.319808404279829</v>
      </c>
      <c r="G9" s="158"/>
      <c r="H9" s="41">
        <f>'Tab. RF.IS.App.3a'!H9/'Tab. RF.IS.App.3a'!H30*100</f>
        <v>16.588785046728972</v>
      </c>
      <c r="I9" s="41">
        <f>'Tab. RF.IS.App.3a'!I9/'Tab. RF.IS.App.3a'!I30*100</f>
        <v>18.250377073906485</v>
      </c>
      <c r="J9" s="41">
        <f>'Tab. RF.IS.App.3a'!J9/'Tab. RF.IS.App.3a'!J30*100</f>
        <v>20.948601764216964</v>
      </c>
      <c r="K9" s="41">
        <f>'Tab. RF.IS.App.3a'!K9/'Tab. RF.IS.App.3a'!K30*100</f>
        <v>19.517345839037603</v>
      </c>
      <c r="L9" s="158"/>
      <c r="M9" s="41">
        <f>'Tab. RF.IS.App.3a'!M9/'Tab. RF.IS.App.3a'!M30*100</f>
        <v>11.217183770883054</v>
      </c>
      <c r="N9" s="41">
        <f>'Tab. RF.IS.App.3a'!N9/'Tab. RF.IS.App.3a'!N30*100</f>
        <v>13.220815752461323</v>
      </c>
      <c r="O9" s="41">
        <f>'Tab. RF.IS.App.3a'!O9/'Tab. RF.IS.App.3a'!O30*100</f>
        <v>19.995061118656622</v>
      </c>
      <c r="P9" s="41">
        <f>'Tab. RF.IS.App.3a'!P9/'Tab. RF.IS.App.3a'!P30*100</f>
        <v>18.745703558775315</v>
      </c>
      <c r="Q9" s="158"/>
      <c r="R9" s="41">
        <f>'Tab. RF.IS.App.3a'!R9/'Tab. RF.IS.App.3a'!R30*100</f>
        <v>11.963190184049081</v>
      </c>
      <c r="S9" s="41">
        <f>'Tab. RF.IS.App.3a'!S9/'Tab. RF.IS.App.3a'!S30*100</f>
        <v>12.368421052631579</v>
      </c>
      <c r="T9" s="41">
        <f>'Tab. RF.IS.App.3a'!T9/'Tab. RF.IS.App.3a'!T30*100</f>
        <v>21.678451804986977</v>
      </c>
      <c r="U9" s="41">
        <f>'Tab. RF.IS.App.3a'!U9/'Tab. RF.IS.App.3a'!U30*100</f>
        <v>22.847584374692513</v>
      </c>
      <c r="V9" s="158"/>
      <c r="W9" s="41">
        <f>'Tab. RF.IS.App.3a'!W9/'Tab. RF.IS.App.3a'!W30*100</f>
        <v>15.181579932609509</v>
      </c>
      <c r="X9" s="41">
        <f>'Tab. RF.IS.App.3a'!X9/'Tab. RF.IS.App.3a'!X30*100</f>
        <v>14.937286202964653</v>
      </c>
      <c r="Y9" s="41">
        <f>'Tab. RF.IS.App.3a'!Y9/'Tab. RF.IS.App.3a'!Y30*100</f>
        <v>20.819171490106338</v>
      </c>
      <c r="Z9" s="41">
        <f>'Tab. RF.IS.App.3a'!Z9/'Tab. RF.IS.App.3a'!Z30*100</f>
        <v>19.444075598636744</v>
      </c>
    </row>
    <row r="10" spans="1:30" x14ac:dyDescent="0.3">
      <c r="A10" s="129" t="s">
        <v>3</v>
      </c>
      <c r="B10" s="130"/>
      <c r="C10" s="40">
        <f>'Tab. RF.IS.App.3a'!C10/'Tab. RF.IS.App.3a'!C30*100</f>
        <v>1.6172557962751806</v>
      </c>
      <c r="D10" s="40">
        <f>'Tab. RF.IS.App.3a'!D10/'Tab. RF.IS.App.3a'!D30*100</f>
        <v>1.9209914794732763</v>
      </c>
      <c r="E10" s="40">
        <f>'Tab. RF.IS.App.3a'!E10/'Tab. RF.IS.App.3a'!E30*100</f>
        <v>2.0856820744081173</v>
      </c>
      <c r="F10" s="40">
        <f>'Tab. RF.IS.App.3a'!F10/'Tab. RF.IS.App.3a'!F30*100</f>
        <v>1.5446601265517592</v>
      </c>
      <c r="G10" s="158"/>
      <c r="H10" s="41">
        <f>'Tab. RF.IS.App.3a'!H10/'Tab. RF.IS.App.3a'!H30*100</f>
        <v>2.0508826583592938</v>
      </c>
      <c r="I10" s="41">
        <f>'Tab. RF.IS.App.3a'!I10/'Tab. RF.IS.App.3a'!I30*100</f>
        <v>1.6591251885369533</v>
      </c>
      <c r="J10" s="41">
        <f>'Tab. RF.IS.App.3a'!J10/'Tab. RF.IS.App.3a'!J30*100</f>
        <v>1.5786792503418505</v>
      </c>
      <c r="K10" s="41">
        <f>'Tab. RF.IS.App.3a'!K10/'Tab. RF.IS.App.3a'!K30*100</f>
        <v>1.5030147679939412</v>
      </c>
      <c r="L10" s="158"/>
      <c r="M10" s="41">
        <f>'Tab. RF.IS.App.3a'!M10/'Tab. RF.IS.App.3a'!M30*100</f>
        <v>3.2219570405727929</v>
      </c>
      <c r="N10" s="41">
        <f>'Tab. RF.IS.App.3a'!N10/'Tab. RF.IS.App.3a'!N30*100</f>
        <v>2.3909985935302389</v>
      </c>
      <c r="O10" s="41">
        <f>'Tab. RF.IS.App.3a'!O10/'Tab. RF.IS.App.3a'!O30*100</f>
        <v>1.5014199283862206</v>
      </c>
      <c r="P10" s="41">
        <f>'Tab. RF.IS.App.3a'!P10/'Tab. RF.IS.App.3a'!P30*100</f>
        <v>1.5105846685350679</v>
      </c>
      <c r="Q10" s="158"/>
      <c r="R10" s="41">
        <f>'Tab. RF.IS.App.3a'!R10/'Tab. RF.IS.App.3a'!R30*100</f>
        <v>0.76687116564417179</v>
      </c>
      <c r="S10" s="41">
        <f>'Tab. RF.IS.App.3a'!S10/'Tab. RF.IS.App.3a'!S30*100</f>
        <v>2.3684210526315792</v>
      </c>
      <c r="T10" s="41">
        <f>'Tab. RF.IS.App.3a'!T10/'Tab. RF.IS.App.3a'!T30*100</f>
        <v>1.48864905098623</v>
      </c>
      <c r="U10" s="41">
        <f>'Tab. RF.IS.App.3a'!U10/'Tab. RF.IS.App.3a'!U30*100</f>
        <v>1.623536357374791</v>
      </c>
      <c r="V10" s="158"/>
      <c r="W10" s="41">
        <f>'Tab. RF.IS.App.3a'!W10/'Tab. RF.IS.App.3a'!W30*100</f>
        <v>2.0778734556345939</v>
      </c>
      <c r="X10" s="41">
        <f>'Tab. RF.IS.App.3a'!X10/'Tab. RF.IS.App.3a'!X30*100</f>
        <v>2.1094640820980617</v>
      </c>
      <c r="Y10" s="41">
        <f>'Tab. RF.IS.App.3a'!Y10/'Tab. RF.IS.App.3a'!Y30*100</f>
        <v>1.5614483779781936</v>
      </c>
      <c r="Z10" s="41">
        <f>'Tab. RF.IS.App.3a'!Z10/'Tab. RF.IS.App.3a'!Z30*100</f>
        <v>1.5152185780256422</v>
      </c>
    </row>
    <row r="11" spans="1:30" x14ac:dyDescent="0.3">
      <c r="A11" s="129" t="s">
        <v>4</v>
      </c>
      <c r="B11" s="130"/>
      <c r="C11" s="40">
        <f>'Tab. RF.IS.App.3a'!C11/'Tab. RF.IS.App.3a'!C30*100</f>
        <v>8.2820220448498674</v>
      </c>
      <c r="D11" s="40">
        <f>'Tab. RF.IS.App.3a'!D11/'Tab. RF.IS.App.3a'!D30*100</f>
        <v>10.007745933384973</v>
      </c>
      <c r="E11" s="40">
        <f>'Tab. RF.IS.App.3a'!E11/'Tab. RF.IS.App.3a'!E30*100</f>
        <v>9.7660653889515228</v>
      </c>
      <c r="F11" s="40">
        <f>'Tab. RF.IS.App.3a'!F11/'Tab. RF.IS.App.3a'!F30*100</f>
        <v>8.1800549712552844</v>
      </c>
      <c r="G11" s="158"/>
      <c r="H11" s="41">
        <f>'Tab. RF.IS.App.3a'!H11/'Tab. RF.IS.App.3a'!H30*100</f>
        <v>10.903426791277258</v>
      </c>
      <c r="I11" s="41">
        <f>'Tab. RF.IS.App.3a'!I11/'Tab. RF.IS.App.3a'!I30*100</f>
        <v>15.686274509803921</v>
      </c>
      <c r="J11" s="41">
        <f>'Tab. RF.IS.App.3a'!J11/'Tab. RF.IS.App.3a'!J30*100</f>
        <v>8.5567203796552</v>
      </c>
      <c r="K11" s="41">
        <f>'Tab. RF.IS.App.3a'!K11/'Tab. RF.IS.App.3a'!K30*100</f>
        <v>9.2729602982726984</v>
      </c>
      <c r="L11" s="158"/>
      <c r="M11" s="41">
        <f>'Tab. RF.IS.App.3a'!M11/'Tab. RF.IS.App.3a'!M30*100</f>
        <v>7.5178997613365164</v>
      </c>
      <c r="N11" s="41">
        <f>'Tab. RF.IS.App.3a'!N11/'Tab. RF.IS.App.3a'!N30*100</f>
        <v>7.3136427566807312</v>
      </c>
      <c r="O11" s="41">
        <f>'Tab. RF.IS.App.3a'!O11/'Tab. RF.IS.App.3a'!O30*100</f>
        <v>7.4675885911840965</v>
      </c>
      <c r="P11" s="41">
        <f>'Tab. RF.IS.App.3a'!P11/'Tab. RF.IS.App.3a'!P30*100</f>
        <v>7.0435196446512611</v>
      </c>
      <c r="Q11" s="158"/>
      <c r="R11" s="41">
        <f>'Tab. RF.IS.App.3a'!R11/'Tab. RF.IS.App.3a'!R30*100</f>
        <v>6.2883435582822083</v>
      </c>
      <c r="S11" s="41">
        <f>'Tab. RF.IS.App.3a'!S11/'Tab. RF.IS.App.3a'!S30*100</f>
        <v>3.4210526315789478</v>
      </c>
      <c r="T11" s="41">
        <f>'Tab. RF.IS.App.3a'!T11/'Tab. RF.IS.App.3a'!T30*100</f>
        <v>6.243021957573502</v>
      </c>
      <c r="U11" s="41">
        <f>'Tab. RF.IS.App.3a'!U11/'Tab. RF.IS.App.3a'!U30*100</f>
        <v>5.1165994293023713</v>
      </c>
      <c r="V11" s="158"/>
      <c r="W11" s="41">
        <f>'Tab. RF.IS.App.3a'!W11/'Tab. RF.IS.App.3a'!W30*100</f>
        <v>9.8090602770497934</v>
      </c>
      <c r="X11" s="41">
        <f>'Tab. RF.IS.App.3a'!X11/'Tab. RF.IS.App.3a'!X30*100</f>
        <v>9.635119726339795</v>
      </c>
      <c r="Y11" s="41">
        <f>'Tab. RF.IS.App.3a'!Y11/'Tab. RF.IS.App.3a'!Y30*100</f>
        <v>8.2665903890160184</v>
      </c>
      <c r="Z11" s="41">
        <f>'Tab. RF.IS.App.3a'!Z11/'Tab. RF.IS.App.3a'!Z30*100</f>
        <v>8.0282978503666325</v>
      </c>
    </row>
    <row r="12" spans="1:30" x14ac:dyDescent="0.3">
      <c r="A12" s="129" t="s">
        <v>5</v>
      </c>
      <c r="B12" s="130"/>
      <c r="C12" s="40">
        <f>'Tab. RF.IS.App.3a'!C12/'Tab. RF.IS.App.3a'!C30*100</f>
        <v>2.2519954389965795</v>
      </c>
      <c r="D12" s="40">
        <f>'Tab. RF.IS.App.3a'!D12/'Tab. RF.IS.App.3a'!D30*100</f>
        <v>3.0364058869093729</v>
      </c>
      <c r="E12" s="40">
        <f>'Tab. RF.IS.App.3a'!E12/'Tab. RF.IS.App.3a'!E30*100</f>
        <v>2.9171364148816235</v>
      </c>
      <c r="F12" s="40">
        <f>'Tab. RF.IS.App.3a'!F12/'Tab. RF.IS.App.3a'!F30*100</f>
        <v>2.1664353873437525</v>
      </c>
      <c r="G12" s="158"/>
      <c r="H12" s="41">
        <f>'Tab. RF.IS.App.3a'!H12/'Tab. RF.IS.App.3a'!H30*100</f>
        <v>3.0373831775700935</v>
      </c>
      <c r="I12" s="41">
        <f>'Tab. RF.IS.App.3a'!I12/'Tab. RF.IS.App.3a'!I30*100</f>
        <v>3.6199095022624439</v>
      </c>
      <c r="J12" s="41">
        <f>'Tab. RF.IS.App.3a'!J12/'Tab. RF.IS.App.3a'!J30*100</f>
        <v>2.1621041906855778</v>
      </c>
      <c r="K12" s="41">
        <f>'Tab. RF.IS.App.3a'!K12/'Tab. RF.IS.App.3a'!K30*100</f>
        <v>2.3419067315254436</v>
      </c>
      <c r="L12" s="158"/>
      <c r="M12" s="41">
        <f>'Tab. RF.IS.App.3a'!M12/'Tab. RF.IS.App.3a'!M30*100</f>
        <v>2.5059665871121717</v>
      </c>
      <c r="N12" s="41">
        <f>'Tab. RF.IS.App.3a'!N12/'Tab. RF.IS.App.3a'!N30*100</f>
        <v>2.9535864978902953</v>
      </c>
      <c r="O12" s="41">
        <f>'Tab. RF.IS.App.3a'!O12/'Tab. RF.IS.App.3a'!O30*100</f>
        <v>1.9755525373502902</v>
      </c>
      <c r="P12" s="41">
        <f>'Tab. RF.IS.App.3a'!P12/'Tab. RF.IS.App.3a'!P30*100</f>
        <v>2.1380854176581532</v>
      </c>
      <c r="Q12" s="158"/>
      <c r="R12" s="41">
        <f>'Tab. RF.IS.App.3a'!R12/'Tab. RF.IS.App.3a'!R30*100</f>
        <v>2.7607361963190185</v>
      </c>
      <c r="S12" s="41">
        <f>'Tab. RF.IS.App.3a'!S12/'Tab. RF.IS.App.3a'!S30*100</f>
        <v>1.5789473684210527</v>
      </c>
      <c r="T12" s="41">
        <f>'Tab. RF.IS.App.3a'!T12/'Tab. RF.IS.App.3a'!T30*100</f>
        <v>2.5307033866765907</v>
      </c>
      <c r="U12" s="41">
        <f>'Tab. RF.IS.App.3a'!U12/'Tab. RF.IS.App.3a'!U30*100</f>
        <v>1.5940175145134312</v>
      </c>
      <c r="V12" s="158"/>
      <c r="W12" s="41">
        <f>'Tab. RF.IS.App.3a'!W12/'Tab. RF.IS.App.3a'!W30*100</f>
        <v>2.9202545862972671</v>
      </c>
      <c r="X12" s="41">
        <f>'Tab. RF.IS.App.3a'!X12/'Tab. RF.IS.App.3a'!X30*100</f>
        <v>2.9076396807297606</v>
      </c>
      <c r="Y12" s="41">
        <f>'Tab. RF.IS.App.3a'!Y12/'Tab. RF.IS.App.3a'!Y30*100</f>
        <v>2.1469915197200162</v>
      </c>
      <c r="Z12" s="41">
        <f>'Tab. RF.IS.App.3a'!Z12/'Tab. RF.IS.App.3a'!Z30*100</f>
        <v>2.2005340887295475</v>
      </c>
    </row>
    <row r="13" spans="1:30" x14ac:dyDescent="0.3">
      <c r="A13" s="129" t="s">
        <v>6</v>
      </c>
      <c r="B13" s="130"/>
      <c r="C13" s="40">
        <f>'Tab. RF.IS.App.3a'!C13/'Tab. RF.IS.App.3a'!C30*100</f>
        <v>3.9536297985556823</v>
      </c>
      <c r="D13" s="40">
        <f>'Tab. RF.IS.App.3a'!D13/'Tab. RF.IS.App.3a'!D30*100</f>
        <v>2.4786986831913249</v>
      </c>
      <c r="E13" s="40">
        <f>'Tab. RF.IS.App.3a'!E13/'Tab. RF.IS.App.3a'!E30*100</f>
        <v>2.4379932356257044</v>
      </c>
      <c r="F13" s="40">
        <f>'Tab. RF.IS.App.3a'!F13/'Tab. RF.IS.App.3a'!F30*100</f>
        <v>3.717792791586076</v>
      </c>
      <c r="G13" s="158"/>
      <c r="H13" s="41">
        <f>'Tab. RF.IS.App.3a'!H13/'Tab. RF.IS.App.3a'!H30*100</f>
        <v>2.1547248182762204</v>
      </c>
      <c r="I13" s="41">
        <f>'Tab. RF.IS.App.3a'!I13/'Tab. RF.IS.App.3a'!I30*100</f>
        <v>1.5082956259426847</v>
      </c>
      <c r="J13" s="41">
        <f>'Tab. RF.IS.App.3a'!J13/'Tab. RF.IS.App.3a'!J30*100</f>
        <v>3.8281899348473063</v>
      </c>
      <c r="K13" s="41">
        <f>'Tab. RF.IS.App.3a'!K13/'Tab. RF.IS.App.3a'!K30*100</f>
        <v>3.6279164603419649</v>
      </c>
      <c r="L13" s="158"/>
      <c r="M13" s="41">
        <f>'Tab. RF.IS.App.3a'!M13/'Tab. RF.IS.App.3a'!M30*100</f>
        <v>2.6252983293556085</v>
      </c>
      <c r="N13" s="41">
        <f>'Tab. RF.IS.App.3a'!N13/'Tab. RF.IS.App.3a'!N30*100</f>
        <v>1.6877637130801686</v>
      </c>
      <c r="O13" s="41">
        <f>'Tab. RF.IS.App.3a'!O13/'Tab. RF.IS.App.3a'!O30*100</f>
        <v>2.6916903321397703</v>
      </c>
      <c r="P13" s="41">
        <f>'Tab. RF.IS.App.3a'!P13/'Tab. RF.IS.App.3a'!P30*100</f>
        <v>3.3067174307722138</v>
      </c>
      <c r="Q13" s="158"/>
      <c r="R13" s="41">
        <f>'Tab. RF.IS.App.3a'!R13/'Tab. RF.IS.App.3a'!R30*100</f>
        <v>4.447852760736196</v>
      </c>
      <c r="S13" s="41">
        <f>'Tab. RF.IS.App.3a'!S13/'Tab. RF.IS.App.3a'!S30*100</f>
        <v>4.4736842105263159</v>
      </c>
      <c r="T13" s="41">
        <f>'Tab. RF.IS.App.3a'!T13/'Tab. RF.IS.App.3a'!T30*100</f>
        <v>6.1313732787495345</v>
      </c>
      <c r="U13" s="41">
        <f>'Tab. RF.IS.App.3a'!U13/'Tab. RF.IS.App.3a'!U30*100</f>
        <v>6.1300797008757257</v>
      </c>
      <c r="V13" s="158"/>
      <c r="W13" s="41">
        <f>'Tab. RF.IS.App.3a'!W13/'Tab. RF.IS.App.3a'!W30*100</f>
        <v>2.5084238113066268</v>
      </c>
      <c r="X13" s="41">
        <f>'Tab. RF.IS.App.3a'!X13/'Tab. RF.IS.App.3a'!X30*100</f>
        <v>2.2234891676168758</v>
      </c>
      <c r="Y13" s="41">
        <f>'Tab. RF.IS.App.3a'!Y13/'Tab. RF.IS.App.3a'!Y30*100</f>
        <v>3.7387266119262352</v>
      </c>
      <c r="Z13" s="41">
        <f>'Tab. RF.IS.App.3a'!Z13/'Tab. RF.IS.App.3a'!Z30*100</f>
        <v>3.6810811608315257</v>
      </c>
    </row>
    <row r="14" spans="1:30" x14ac:dyDescent="0.3">
      <c r="A14" s="129" t="s">
        <v>7</v>
      </c>
      <c r="B14" s="130"/>
      <c r="C14" s="40">
        <f>'Tab. RF.IS.App.3a'!C14/'Tab. RF.IS.App.3a'!C30*100</f>
        <v>10.435955910300267</v>
      </c>
      <c r="D14" s="40">
        <f>'Tab. RF.IS.App.3a'!D14/'Tab. RF.IS.App.3a'!D30*100</f>
        <v>11.556932610379551</v>
      </c>
      <c r="E14" s="40">
        <f>'Tab. RF.IS.App.3a'!E14/'Tab. RF.IS.App.3a'!E30*100</f>
        <v>11.45715896279594</v>
      </c>
      <c r="F14" s="40">
        <f>'Tab. RF.IS.App.3a'!F14/'Tab. RF.IS.App.3a'!F30*100</f>
        <v>10.248174322101553</v>
      </c>
      <c r="G14" s="158"/>
      <c r="H14" s="41">
        <f>'Tab. RF.IS.App.3a'!H14/'Tab. RF.IS.App.3a'!H30*100</f>
        <v>11.682242990654206</v>
      </c>
      <c r="I14" s="41">
        <f>'Tab. RF.IS.App.3a'!I14/'Tab. RF.IS.App.3a'!I30*100</f>
        <v>13.273001508295627</v>
      </c>
      <c r="J14" s="114">
        <f>'Tab. RF.IS.App.3a'!J14/'Tab. RF.IS.App.3a'!J30*100</f>
        <v>10.344531731774675</v>
      </c>
      <c r="K14" s="41">
        <f>'Tab. RF.IS.App.3a'!K14/'Tab. RF.IS.App.3a'!K30*100</f>
        <v>12.411523113221287</v>
      </c>
      <c r="L14" s="158"/>
      <c r="M14" s="41">
        <f>'Tab. RF.IS.App.3a'!M14/'Tab. RF.IS.App.3a'!M30*100</f>
        <v>11.097852028639618</v>
      </c>
      <c r="N14" s="41">
        <f>'Tab. RF.IS.App.3a'!N14/'Tab. RF.IS.App.3a'!N30*100</f>
        <v>11.814345991561181</v>
      </c>
      <c r="O14" s="41">
        <f>'Tab. RF.IS.App.3a'!O14/'Tab. RF.IS.App.3a'!O30*100</f>
        <v>9.3147302136066195</v>
      </c>
      <c r="P14" s="41">
        <f>'Tab. RF.IS.App.3a'!P14/'Tab. RF.IS.App.3a'!P30*100</f>
        <v>9.1534027814499499</v>
      </c>
      <c r="Q14" s="158"/>
      <c r="R14" s="41">
        <f>'Tab. RF.IS.App.3a'!R14/'Tab. RF.IS.App.3a'!R30*100</f>
        <v>9.6625766871165641</v>
      </c>
      <c r="S14" s="41">
        <f>'Tab. RF.IS.App.3a'!S14/'Tab. RF.IS.App.3a'!S30*100</f>
        <v>9.2105263157894726</v>
      </c>
      <c r="T14" s="41">
        <f>'Tab. RF.IS.App.3a'!T14/'Tab. RF.IS.App.3a'!T30*100</f>
        <v>7.6107182731671008</v>
      </c>
      <c r="U14" s="41">
        <f>'Tab. RF.IS.App.3a'!U14/'Tab. RF.IS.App.3a'!U30*100</f>
        <v>6.4843058152120436</v>
      </c>
      <c r="V14" s="158"/>
      <c r="W14" s="41">
        <f>'Tab. RF.IS.App.3a'!W14/'Tab. RF.IS.App.3a'!W30*100</f>
        <v>11.344065892923998</v>
      </c>
      <c r="X14" s="41">
        <f>'Tab. RF.IS.App.3a'!X14/'Tab. RF.IS.App.3a'!X30*100</f>
        <v>11.801596351197263</v>
      </c>
      <c r="Y14" s="41">
        <f>'Tab. RF.IS.App.3a'!Y14/'Tab. RF.IS.App.3a'!Y30*100</f>
        <v>10.045514201103781</v>
      </c>
      <c r="Z14" s="41">
        <f>'Tab. RF.IS.App.3a'!Z14/'Tab. RF.IS.App.3a'!Z30*100</f>
        <v>10.603579279717906</v>
      </c>
    </row>
    <row r="15" spans="1:30" s="133" customFormat="1" ht="24" customHeight="1" x14ac:dyDescent="0.3">
      <c r="A15" s="131" t="s">
        <v>8</v>
      </c>
      <c r="B15" s="132"/>
      <c r="C15" s="57">
        <f>SUM(C7:C14)</f>
        <v>53.70581527936146</v>
      </c>
      <c r="D15" s="57">
        <f t="shared" ref="D15:F15" si="0">SUM(D7:D14)</f>
        <v>52.269558481797048</v>
      </c>
      <c r="E15" s="57">
        <f t="shared" si="0"/>
        <v>51.944757609921083</v>
      </c>
      <c r="F15" s="57">
        <f t="shared" si="0"/>
        <v>53.05904855794217</v>
      </c>
      <c r="G15" s="159"/>
      <c r="H15" s="56">
        <f t="shared" ref="H15" si="1">SUM(H7:H14)</f>
        <v>54.90654205607477</v>
      </c>
      <c r="I15" s="56">
        <f t="shared" ref="I15" si="2">SUM(I7:I14)</f>
        <v>60.7843137254902</v>
      </c>
      <c r="J15" s="56">
        <f t="shared" ref="J15" si="3">SUM(J7:J14)</f>
        <v>53.970024398745203</v>
      </c>
      <c r="K15" s="56">
        <f t="shared" ref="K15" si="4">SUM(K7:K14)</f>
        <v>55.570766945326376</v>
      </c>
      <c r="L15" s="160"/>
      <c r="M15" s="56">
        <f t="shared" ref="M15" si="5">SUM(M7:M14)</f>
        <v>46.181384248210023</v>
      </c>
      <c r="N15" s="56">
        <f t="shared" ref="N15" si="6">SUM(N7:N14)</f>
        <v>50.210970464135016</v>
      </c>
      <c r="O15" s="56">
        <f t="shared" ref="O15" si="7">SUM(O7:O14)</f>
        <v>50.275342634893192</v>
      </c>
      <c r="P15" s="56">
        <f t="shared" ref="P15" si="8">SUM(P7:P14)</f>
        <v>49.509104048789943</v>
      </c>
      <c r="Q15" s="160"/>
      <c r="R15" s="56">
        <f t="shared" ref="R15" si="9">SUM(R7:R14)</f>
        <v>41.411042944785279</v>
      </c>
      <c r="S15" s="56">
        <f t="shared" ref="S15" si="10">SUM(S7:S14)</f>
        <v>40.526315789473685</v>
      </c>
      <c r="T15" s="56">
        <f t="shared" ref="T15" si="11">SUM(T7:T14)</f>
        <v>52.865649423148497</v>
      </c>
      <c r="U15" s="56">
        <f t="shared" ref="U15" si="12">SUM(U7:U14)</f>
        <v>50.487060907212445</v>
      </c>
      <c r="V15" s="160"/>
      <c r="W15" s="56">
        <f t="shared" ref="W15" si="13">SUM(W7:W14)</f>
        <v>51.89067764882067</v>
      </c>
      <c r="X15" s="56">
        <f t="shared" ref="X15" si="14">SUM(X7:X14)</f>
        <v>52.109464082098057</v>
      </c>
      <c r="Y15" s="56">
        <f t="shared" ref="Y15" si="15">SUM(Y7:Y14)</f>
        <v>53.290735630636689</v>
      </c>
      <c r="Z15" s="56">
        <f t="shared" ref="Z15" si="16">SUM(Z7:Z14)</f>
        <v>52.652739048967966</v>
      </c>
    </row>
    <row r="16" spans="1:30" x14ac:dyDescent="0.3">
      <c r="A16" s="129" t="s">
        <v>9</v>
      </c>
      <c r="B16" s="130"/>
      <c r="C16" s="40">
        <f>'Tab. RF.IS.App.3a'!C16/'Tab. RF.IS.App.3a'!C30*100</f>
        <v>8.5309768148992777</v>
      </c>
      <c r="D16" s="40">
        <f>'Tab. RF.IS.App.3a'!D16/'Tab. RF.IS.App.3a'!D30*100</f>
        <v>7.3431448489542985</v>
      </c>
      <c r="E16" s="40">
        <f>'Tab. RF.IS.App.3a'!E16/'Tab. RF.IS.App.3a'!E30*100</f>
        <v>7.0603156708004517</v>
      </c>
      <c r="F16" s="40">
        <f>'Tab. RF.IS.App.3a'!F16/'Tab. RF.IS.App.3a'!F30*100</f>
        <v>7.9887807204127661</v>
      </c>
      <c r="G16" s="158"/>
      <c r="H16" s="41">
        <f>'Tab. RF.IS.App.3a'!H16/'Tab. RF.IS.App.3a'!H30*100</f>
        <v>6.6978193146417437</v>
      </c>
      <c r="I16" s="41">
        <f>'Tab. RF.IS.App.3a'!I16/'Tab. RF.IS.App.3a'!I30*100</f>
        <v>6.0331825037707389</v>
      </c>
      <c r="J16" s="41">
        <f>'Tab. RF.IS.App.3a'!J16/'Tab. RF.IS.App.3a'!J30*100</f>
        <v>8.170630345604204</v>
      </c>
      <c r="K16" s="41">
        <f>'Tab. RF.IS.App.3a'!K16/'Tab. RF.IS.App.3a'!K30*100</f>
        <v>9.7288165215111704</v>
      </c>
      <c r="L16" s="158"/>
      <c r="M16" s="41">
        <f>'Tab. RF.IS.App.3a'!M16/'Tab. RF.IS.App.3a'!M30*100</f>
        <v>5.7279236276849641</v>
      </c>
      <c r="N16" s="41">
        <f>'Tab. RF.IS.App.3a'!N16/'Tab. RF.IS.App.3a'!N30*100</f>
        <v>5.9071729957805905</v>
      </c>
      <c r="O16" s="41">
        <f>'Tab. RF.IS.App.3a'!O16/'Tab. RF.IS.App.3a'!O30*100</f>
        <v>5.9414742560809977</v>
      </c>
      <c r="P16" s="41">
        <f>'Tab. RF.IS.App.3a'!P16/'Tab. RF.IS.App.3a'!P30*100</f>
        <v>6.6786526360319387</v>
      </c>
      <c r="Q16" s="158"/>
      <c r="R16" s="41">
        <f>'Tab. RF.IS.App.3a'!R16/'Tab. RF.IS.App.3a'!R30*100</f>
        <v>10.582822085889571</v>
      </c>
      <c r="S16" s="41">
        <f>'Tab. RF.IS.App.3a'!S16/'Tab. RF.IS.App.3a'!S30*100</f>
        <v>11.578947368421053</v>
      </c>
      <c r="T16" s="41">
        <f>'Tab. RF.IS.App.3a'!T16/'Tab. RF.IS.App.3a'!T30*100</f>
        <v>8.3643468552288791</v>
      </c>
      <c r="U16" s="41">
        <f>'Tab. RF.IS.App.3a'!U16/'Tab. RF.IS.App.3a'!U30*100</f>
        <v>7.9700875725671558</v>
      </c>
      <c r="V16" s="158"/>
      <c r="W16" s="41">
        <f>'Tab. RF.IS.App.3a'!W16/'Tab. RF.IS.App.3a'!W30*100</f>
        <v>7.0198427555222764</v>
      </c>
      <c r="X16" s="41">
        <f>'Tab. RF.IS.App.3a'!X16/'Tab. RF.IS.App.3a'!X30*100</f>
        <v>7.1835803876852911</v>
      </c>
      <c r="Y16" s="41">
        <f>'Tab. RF.IS.App.3a'!Y16/'Tab. RF.IS.App.3a'!Y30*100</f>
        <v>7.7996702113339618</v>
      </c>
      <c r="Z16" s="41">
        <f>'Tab. RF.IS.App.3a'!Z16/'Tab. RF.IS.App.3a'!Z30*100</f>
        <v>8.3204237300638848</v>
      </c>
    </row>
    <row r="17" spans="1:26" x14ac:dyDescent="0.3">
      <c r="A17" s="129" t="s">
        <v>10</v>
      </c>
      <c r="B17" s="130"/>
      <c r="C17" s="40">
        <f>'Tab. RF.IS.App.3a'!C17/'Tab. RF.IS.App.3a'!C30*100</f>
        <v>1.5891296085138733</v>
      </c>
      <c r="D17" s="40">
        <f>'Tab. RF.IS.App.3a'!D17/'Tab. RF.IS.App.3a'!D30*100</f>
        <v>1.7815646785437647</v>
      </c>
      <c r="E17" s="40">
        <f>'Tab. RF.IS.App.3a'!E17/'Tab. RF.IS.App.3a'!E30*100</f>
        <v>1.6488162344983088</v>
      </c>
      <c r="F17" s="40">
        <f>'Tab. RF.IS.App.3a'!F17/'Tab. RF.IS.App.3a'!F30*100</f>
        <v>1.6207412011165701</v>
      </c>
      <c r="G17" s="158"/>
      <c r="H17" s="41">
        <f>'Tab. RF.IS.App.3a'!H17/'Tab. RF.IS.App.3a'!H30*100</f>
        <v>1.5835929387331256</v>
      </c>
      <c r="I17" s="41">
        <f>'Tab. RF.IS.App.3a'!I17/'Tab. RF.IS.App.3a'!I30*100</f>
        <v>2.1116138763197587</v>
      </c>
      <c r="J17" s="41">
        <f>'Tab. RF.IS.App.3a'!J17/'Tab. RF.IS.App.3a'!J30*100</f>
        <v>1.5459688446791968</v>
      </c>
      <c r="K17" s="41">
        <f>'Tab. RF.IS.App.3a'!K17/'Tab. RF.IS.App.3a'!K30*100</f>
        <v>1.855465905449885</v>
      </c>
      <c r="L17" s="158"/>
      <c r="M17" s="41">
        <f>'Tab. RF.IS.App.3a'!M17/'Tab. RF.IS.App.3a'!M30*100</f>
        <v>1.431980906921241</v>
      </c>
      <c r="N17" s="41">
        <f>'Tab. RF.IS.App.3a'!N17/'Tab. RF.IS.App.3a'!N30*100</f>
        <v>1.2658227848101267</v>
      </c>
      <c r="O17" s="41">
        <f>'Tab. RF.IS.App.3a'!O17/'Tab. RF.IS.App.3a'!O30*100</f>
        <v>1.5853809112236079</v>
      </c>
      <c r="P17" s="41">
        <f>'Tab. RF.IS.App.3a'!P17/'Tab. RF.IS.App.3a'!P30*100</f>
        <v>1.6392575749563747</v>
      </c>
      <c r="Q17" s="158"/>
      <c r="R17" s="41">
        <f>'Tab. RF.IS.App.3a'!R17/'Tab. RF.IS.App.3a'!R30*100</f>
        <v>2.6073619631901841</v>
      </c>
      <c r="S17" s="41">
        <f>'Tab. RF.IS.App.3a'!S17/'Tab. RF.IS.App.3a'!S30*100</f>
        <v>1.0526315789473684</v>
      </c>
      <c r="T17" s="41">
        <f>'Tab. RF.IS.App.3a'!T17/'Tab. RF.IS.App.3a'!T30*100</f>
        <v>1.4328247115742463</v>
      </c>
      <c r="U17" s="41">
        <f>'Tab. RF.IS.App.3a'!U17/'Tab. RF.IS.App.3a'!U30*100</f>
        <v>1.6432155859490309</v>
      </c>
      <c r="V17" s="158"/>
      <c r="W17" s="41">
        <f>'Tab. RF.IS.App.3a'!W17/'Tab. RF.IS.App.3a'!W30*100</f>
        <v>1.6847622613253461</v>
      </c>
      <c r="X17" s="41">
        <f>'Tab. RF.IS.App.3a'!X17/'Tab. RF.IS.App.3a'!X30*100</f>
        <v>1.5393386545039909</v>
      </c>
      <c r="Y17" s="41">
        <f>'Tab. RF.IS.App.3a'!Y17/'Tab. RF.IS.App.3a'!Y30*100</f>
        <v>1.5475669672903485</v>
      </c>
      <c r="Z17" s="41">
        <f>'Tab. RF.IS.App.3a'!Z17/'Tab. RF.IS.App.3a'!Z30*100</f>
        <v>1.7490668201065227</v>
      </c>
    </row>
    <row r="18" spans="1:26" x14ac:dyDescent="0.3">
      <c r="A18" s="129" t="s">
        <v>11</v>
      </c>
      <c r="B18" s="130"/>
      <c r="C18" s="40">
        <f>'Tab. RF.IS.App.3a'!C18/'Tab. RF.IS.App.3a'!C30*100</f>
        <v>3.1607753705815278</v>
      </c>
      <c r="D18" s="40">
        <f>'Tab. RF.IS.App.3a'!D18/'Tab. RF.IS.App.3a'!D30*100</f>
        <v>3.0983733539891558</v>
      </c>
      <c r="E18" s="40">
        <f>'Tab. RF.IS.App.3a'!E18/'Tab. RF.IS.App.3a'!E30*100</f>
        <v>3.2130777903043963</v>
      </c>
      <c r="F18" s="40">
        <f>'Tab. RF.IS.App.3a'!F18/'Tab. RF.IS.App.3a'!F30*100</f>
        <v>3.2304988668206152</v>
      </c>
      <c r="G18" s="158"/>
      <c r="H18" s="41">
        <f>'Tab. RF.IS.App.3a'!H18/'Tab. RF.IS.App.3a'!H30*100</f>
        <v>3.0373831775700935</v>
      </c>
      <c r="I18" s="41">
        <f>'Tab. RF.IS.App.3a'!I18/'Tab. RF.IS.App.3a'!I30*100</f>
        <v>4.0723981900452486</v>
      </c>
      <c r="J18" s="41">
        <f>'Tab. RF.IS.App.3a'!J18/'Tab. RF.IS.App.3a'!J30*100</f>
        <v>3.2018661018312464</v>
      </c>
      <c r="K18" s="41">
        <f>'Tab. RF.IS.App.3a'!K18/'Tab. RF.IS.App.3a'!K30*100</f>
        <v>3.6089831347761496</v>
      </c>
      <c r="L18" s="158"/>
      <c r="M18" s="41">
        <f>'Tab. RF.IS.App.3a'!M18/'Tab. RF.IS.App.3a'!M30*100</f>
        <v>3.5799522673031028</v>
      </c>
      <c r="N18" s="41">
        <f>'Tab. RF.IS.App.3a'!N18/'Tab. RF.IS.App.3a'!N30*100</f>
        <v>3.79746835443038</v>
      </c>
      <c r="O18" s="41">
        <f>'Tab. RF.IS.App.3a'!O18/'Tab. RF.IS.App.3a'!O30*100</f>
        <v>3.0324731448326951</v>
      </c>
      <c r="P18" s="41">
        <f>'Tab. RF.IS.App.3a'!P18/'Tab. RF.IS.App.3a'!P30*100</f>
        <v>3.2185853030863876</v>
      </c>
      <c r="Q18" s="158"/>
      <c r="R18" s="41">
        <f>'Tab. RF.IS.App.3a'!R18/'Tab. RF.IS.App.3a'!R30*100</f>
        <v>2.6073619631901841</v>
      </c>
      <c r="S18" s="41">
        <f>'Tab. RF.IS.App.3a'!S18/'Tab. RF.IS.App.3a'!S30*100</f>
        <v>2.6315789473684208</v>
      </c>
      <c r="T18" s="41">
        <f>'Tab. RF.IS.App.3a'!T18/'Tab. RF.IS.App.3a'!T30*100</f>
        <v>2.8377372534425009</v>
      </c>
      <c r="U18" s="41">
        <f>'Tab. RF.IS.App.3a'!U18/'Tab. RF.IS.App.3a'!U30*100</f>
        <v>2.469743186067106</v>
      </c>
      <c r="V18" s="158"/>
      <c r="W18" s="41">
        <f>'Tab. RF.IS.App.3a'!W18/'Tab. RF.IS.App.3a'!W30*100</f>
        <v>3.070011231748409</v>
      </c>
      <c r="X18" s="41">
        <f>'Tab. RF.IS.App.3a'!X18/'Tab. RF.IS.App.3a'!X30*100</f>
        <v>3.6488027366020526</v>
      </c>
      <c r="Y18" s="41">
        <f>'Tab. RF.IS.App.3a'!Y18/'Tab. RF.IS.App.3a'!Y30*100</f>
        <v>3.156548660654193</v>
      </c>
      <c r="Z18" s="41">
        <f>'Tab. RF.IS.App.3a'!Z18/'Tab. RF.IS.App.3a'!Z30*100</f>
        <v>3.3601853081337874</v>
      </c>
    </row>
    <row r="19" spans="1:26" x14ac:dyDescent="0.3">
      <c r="A19" s="129" t="s">
        <v>12</v>
      </c>
      <c r="B19" s="130"/>
      <c r="C19" s="40">
        <f>'Tab. RF.IS.App.3a'!C19/'Tab. RF.IS.App.3a'!C30*100</f>
        <v>12.551881413911058</v>
      </c>
      <c r="D19" s="40">
        <f>'Tab. RF.IS.App.3a'!D19/'Tab. RF.IS.App.3a'!D30*100</f>
        <v>10.611928737412859</v>
      </c>
      <c r="E19" s="40">
        <f>'Tab. RF.IS.App.3a'!E19/'Tab. RF.IS.App.3a'!E30*100</f>
        <v>10.301578354002256</v>
      </c>
      <c r="F19" s="40">
        <f>'Tab. RF.IS.App.3a'!F19/'Tab. RF.IS.App.3a'!F30*100</f>
        <v>11.876416474231554</v>
      </c>
      <c r="G19" s="158"/>
      <c r="H19" s="41">
        <f>'Tab. RF.IS.App.3a'!H19/'Tab. RF.IS.App.3a'!H30*100</f>
        <v>9.2159916926272061</v>
      </c>
      <c r="I19" s="41">
        <f>'Tab. RF.IS.App.3a'!I19/'Tab. RF.IS.App.3a'!I30*100</f>
        <v>8.1447963800904972</v>
      </c>
      <c r="J19" s="41">
        <f>'Tab. RF.IS.App.3a'!J19/'Tab. RF.IS.App.3a'!J30*100</f>
        <v>11.688875780893905</v>
      </c>
      <c r="K19" s="41">
        <f>'Tab. RF.IS.App.3a'!K19/'Tab. RF.IS.App.3a'!K30*100</f>
        <v>11.699338790014856</v>
      </c>
      <c r="L19" s="158"/>
      <c r="M19" s="41">
        <f>'Tab. RF.IS.App.3a'!M19/'Tab. RF.IS.App.3a'!M30*100</f>
        <v>7.9952267303102618</v>
      </c>
      <c r="N19" s="41">
        <f>'Tab. RF.IS.App.3a'!N19/'Tab. RF.IS.App.3a'!N30*100</f>
        <v>8.157524613220815</v>
      </c>
      <c r="O19" s="41">
        <f>'Tab. RF.IS.App.3a'!O19/'Tab. RF.IS.App.3a'!O30*100</f>
        <v>10.077787381158169</v>
      </c>
      <c r="P19" s="41">
        <f>'Tab. RF.IS.App.3a'!P19/'Tab. RF.IS.App.3a'!P30*100</f>
        <v>12.331447305800856</v>
      </c>
      <c r="Q19" s="158"/>
      <c r="R19" s="41">
        <f>'Tab. RF.IS.App.3a'!R19/'Tab. RF.IS.App.3a'!R30*100</f>
        <v>17.484662576687114</v>
      </c>
      <c r="S19" s="41">
        <f>'Tab. RF.IS.App.3a'!S19/'Tab. RF.IS.App.3a'!S30*100</f>
        <v>21.842105263157897</v>
      </c>
      <c r="T19" s="41">
        <f>'Tab. RF.IS.App.3a'!T19/'Tab. RF.IS.App.3a'!T30*100</f>
        <v>14.774841831038332</v>
      </c>
      <c r="U19" s="41">
        <f>'Tab. RF.IS.App.3a'!U19/'Tab. RF.IS.App.3a'!U30*100</f>
        <v>18.075371445439341</v>
      </c>
      <c r="V19" s="158"/>
      <c r="W19" s="41">
        <f>'Tab. RF.IS.App.3a'!W19/'Tab. RF.IS.App.3a'!W30*100</f>
        <v>10.033695245226507</v>
      </c>
      <c r="X19" s="41">
        <f>'Tab. RF.IS.App.3a'!X19/'Tab. RF.IS.App.3a'!X30*100</f>
        <v>11.117445838084379</v>
      </c>
      <c r="Y19" s="41">
        <f>'Tab. RF.IS.App.3a'!Y19/'Tab. RF.IS.App.3a'!Y30*100</f>
        <v>11.553960829182932</v>
      </c>
      <c r="Z19" s="41">
        <f>'Tab. RF.IS.App.3a'!Z19/'Tab. RF.IS.App.3a'!Z30*100</f>
        <v>12.441906785287477</v>
      </c>
    </row>
    <row r="20" spans="1:26" s="133" customFormat="1" ht="24" customHeight="1" x14ac:dyDescent="0.3">
      <c r="A20" s="134" t="s">
        <v>13</v>
      </c>
      <c r="B20" s="125"/>
      <c r="C20" s="42">
        <f>SUM(C16:C19)</f>
        <v>25.832763207905735</v>
      </c>
      <c r="D20" s="110">
        <f t="shared" ref="D20:F20" si="17">SUM(D16:D19)</f>
        <v>22.835011618900076</v>
      </c>
      <c r="E20" s="110">
        <f t="shared" si="17"/>
        <v>22.223788049605414</v>
      </c>
      <c r="F20" s="42">
        <f t="shared" si="17"/>
        <v>24.716437262581504</v>
      </c>
      <c r="G20" s="159"/>
      <c r="H20" s="168">
        <f>SUM(H16:H19)</f>
        <v>20.534787123572169</v>
      </c>
      <c r="I20" s="43">
        <f t="shared" ref="I20" si="18">SUM(I16:I19)</f>
        <v>20.361990950226243</v>
      </c>
      <c r="J20" s="43">
        <f t="shared" ref="J20" si="19">SUM(J16:J19)</f>
        <v>24.607341073008552</v>
      </c>
      <c r="K20" s="43">
        <f t="shared" ref="K20" si="20">SUM(K16:K19)</f>
        <v>26.892604351752063</v>
      </c>
      <c r="L20" s="159"/>
      <c r="M20" s="168">
        <f>SUM(M16:M19)</f>
        <v>18.735083532219569</v>
      </c>
      <c r="N20" s="168">
        <f t="shared" ref="N20" si="21">SUM(N16:N19)</f>
        <v>19.127988748241911</v>
      </c>
      <c r="O20" s="168">
        <f t="shared" ref="O20" si="22">SUM(O16:O19)</f>
        <v>20.63711569329547</v>
      </c>
      <c r="P20" s="168">
        <f t="shared" ref="P20" si="23">SUM(P16:P19)</f>
        <v>23.867942819875555</v>
      </c>
      <c r="Q20" s="159"/>
      <c r="R20" s="43">
        <f>SUM(R16:R19)</f>
        <v>33.282208588957054</v>
      </c>
      <c r="S20" s="43">
        <f t="shared" ref="S20" si="24">SUM(S16:S19)</f>
        <v>37.10526315789474</v>
      </c>
      <c r="T20" s="43">
        <f t="shared" ref="T20" si="25">SUM(T16:T19)</f>
        <v>27.409750651283957</v>
      </c>
      <c r="U20" s="43">
        <f t="shared" ref="U20" si="26">SUM(U16:U19)</f>
        <v>30.158417790022632</v>
      </c>
      <c r="V20" s="159"/>
      <c r="W20" s="168">
        <f>SUM(W16:W19)</f>
        <v>21.80831149382254</v>
      </c>
      <c r="X20" s="168">
        <f t="shared" ref="X20" si="27">SUM(X16:X19)</f>
        <v>23.489167616875712</v>
      </c>
      <c r="Y20" s="43">
        <f t="shared" ref="Y20" si="28">SUM(Y16:Y19)</f>
        <v>24.057746668461434</v>
      </c>
      <c r="Z20" s="43">
        <f t="shared" ref="Z20" si="29">SUM(Z16:Z19)</f>
        <v>25.871582643591672</v>
      </c>
    </row>
    <row r="21" spans="1:26" x14ac:dyDescent="0.3">
      <c r="A21" s="129" t="s">
        <v>14</v>
      </c>
      <c r="B21" s="130"/>
      <c r="C21" s="40">
        <f>'Tab. RF.IS.App.3a'!C21/'Tab. RF.IS.App.3a'!C30*100</f>
        <v>2.1185860889395665</v>
      </c>
      <c r="D21" s="40">
        <f>'Tab. RF.IS.App.3a'!D21/'Tab. RF.IS.App.3a'!D30*100</f>
        <v>2.3547637490317586</v>
      </c>
      <c r="E21" s="40">
        <f>'Tab. RF.IS.App.3a'!E21/'Tab. RF.IS.App.3a'!E30*100</f>
        <v>2.367531003382187</v>
      </c>
      <c r="F21" s="40">
        <f>'Tab. RF.IS.App.3a'!F21/'Tab. RF.IS.App.3a'!F30*100</f>
        <v>2.2347476197875089</v>
      </c>
      <c r="G21" s="158"/>
      <c r="H21" s="41">
        <f>'Tab. RF.IS.App.3a'!H21/'Tab. RF.IS.App.3a'!H30*100</f>
        <v>2.5441329179646939</v>
      </c>
      <c r="I21" s="41">
        <f>'Tab. RF.IS.App.3a'!I21/'Tab. RF.IS.App.3a'!I30*100</f>
        <v>2.1116138763197587</v>
      </c>
      <c r="J21" s="41">
        <f>'Tab. RF.IS.App.3a'!J21/'Tab. RF.IS.App.3a'!J30*100</f>
        <v>2.148698286725474</v>
      </c>
      <c r="K21" s="41">
        <f>'Tab. RF.IS.App.3a'!K21/'Tab. RF.IS.App.3a'!K30*100</f>
        <v>2.2079170429058284</v>
      </c>
      <c r="L21" s="158"/>
      <c r="M21" s="41">
        <f>'Tab. RF.IS.App.3a'!M21/'Tab. RF.IS.App.3a'!M30*100</f>
        <v>2.7446300715990453</v>
      </c>
      <c r="N21" s="41">
        <f>'Tab. RF.IS.App.3a'!N21/'Tab. RF.IS.App.3a'!N30*100</f>
        <v>2.3909985935302389</v>
      </c>
      <c r="O21" s="41">
        <f>'Tab. RF.IS.App.3a'!O21/'Tab. RF.IS.App.3a'!O30*100</f>
        <v>2.4941350784047414</v>
      </c>
      <c r="P21" s="41">
        <f>'Tab. RF.IS.App.3a'!P21/'Tab. RF.IS.App.3a'!P30*100</f>
        <v>2.5787460560872861</v>
      </c>
      <c r="Q21" s="158"/>
      <c r="R21" s="41">
        <f>'Tab. RF.IS.App.3a'!R21/'Tab. RF.IS.App.3a'!R30*100</f>
        <v>2.147239263803681</v>
      </c>
      <c r="S21" s="41">
        <f>'Tab. RF.IS.App.3a'!S21/'Tab. RF.IS.App.3a'!S30*100</f>
        <v>0.52631578947368418</v>
      </c>
      <c r="T21" s="41">
        <f>'Tab. RF.IS.App.3a'!T21/'Tab. RF.IS.App.3a'!T30*100</f>
        <v>1.9910681056940827</v>
      </c>
      <c r="U21" s="41">
        <f>'Tab. RF.IS.App.3a'!U21/'Tab. RF.IS.App.3a'!U30*100</f>
        <v>1.2988290858998326</v>
      </c>
      <c r="V21" s="158"/>
      <c r="W21" s="41">
        <f>'Tab. RF.IS.App.3a'!W21/'Tab. RF.IS.App.3a'!W30*100</f>
        <v>2.5271433919880195</v>
      </c>
      <c r="X21" s="41">
        <f>'Tab. RF.IS.App.3a'!X21/'Tab. RF.IS.App.3a'!X30*100</f>
        <v>1.8814139110604331</v>
      </c>
      <c r="Y21" s="41">
        <f>'Tab. RF.IS.App.3a'!Y21/'Tab. RF.IS.App.3a'!Y30*100</f>
        <v>2.2004139184277833</v>
      </c>
      <c r="Z21" s="40">
        <f>'Tab. RF.IS.App.3a'!Z21/'Tab. RF.IS.App.3a'!Z30*100</f>
        <v>2.2949586155003763</v>
      </c>
    </row>
    <row r="22" spans="1:26" x14ac:dyDescent="0.3">
      <c r="A22" s="129" t="s">
        <v>15</v>
      </c>
      <c r="B22" s="130"/>
      <c r="C22" s="40">
        <f>'Tab. RF.IS.App.3a'!C22/'Tab. RF.IS.App.3a'!C30*100</f>
        <v>0.39262637780311666</v>
      </c>
      <c r="D22" s="40">
        <f>'Tab. RF.IS.App.3a'!D22/'Tab. RF.IS.App.3a'!D30*100</f>
        <v>0.48024786986831908</v>
      </c>
      <c r="E22" s="40">
        <f>'Tab. RF.IS.App.3a'!E22/'Tab. RF.IS.App.3a'!E30*100</f>
        <v>0.52142051860202931</v>
      </c>
      <c r="F22" s="40">
        <f>'Tab. RF.IS.App.3a'!F22/'Tab. RF.IS.App.3a'!F30*100</f>
        <v>0.42460740558177912</v>
      </c>
      <c r="G22" s="158"/>
      <c r="H22" s="41">
        <f>'Tab. RF.IS.App.3a'!H22/'Tab. RF.IS.App.3a'!H30*100</f>
        <v>0.51921079958463134</v>
      </c>
      <c r="I22" s="41">
        <f>'Tab. RF.IS.App.3a'!I22/'Tab. RF.IS.App.3a'!I30*100</f>
        <v>0.1508295625942685</v>
      </c>
      <c r="J22" s="41">
        <f>'Tab. RF.IS.App.3a'!J22/'Tab. RF.IS.App.3a'!J30*100</f>
        <v>0.4263077459313081</v>
      </c>
      <c r="K22" s="41">
        <f>'Tab. RF.IS.App.3a'!K22/'Tab. RF.IS.App.3a'!K30*100</f>
        <v>0.36410241472721444</v>
      </c>
      <c r="L22" s="158"/>
      <c r="M22" s="41">
        <f>'Tab. RF.IS.App.3a'!M22/'Tab. RF.IS.App.3a'!M30*100</f>
        <v>0.95465393794749409</v>
      </c>
      <c r="N22" s="41">
        <f>'Tab. RF.IS.App.3a'!N22/'Tab. RF.IS.App.3a'!N30*100</f>
        <v>0.56258790436005623</v>
      </c>
      <c r="O22" s="41">
        <f>'Tab. RF.IS.App.3a'!O22/'Tab. RF.IS.App.3a'!O30*100</f>
        <v>0.48894925299419684</v>
      </c>
      <c r="P22" s="41">
        <f>'Tab. RF.IS.App.3a'!P22/'Tab. RF.IS.App.3a'!P30*100</f>
        <v>0.45828706396629826</v>
      </c>
      <c r="Q22" s="158"/>
      <c r="R22" s="41">
        <f>'Tab. RF.IS.App.3a'!R22/'Tab. RF.IS.App.3a'!R30*100</f>
        <v>0.46012269938650308</v>
      </c>
      <c r="S22" s="41">
        <f>'Tab. RF.IS.App.3a'!S22/'Tab. RF.IS.App.3a'!S30*100</f>
        <v>0.26315789473684209</v>
      </c>
      <c r="T22" s="41">
        <f>'Tab. RF.IS.App.3a'!T22/'Tab. RF.IS.App.3a'!T30*100</f>
        <v>0.62337179010048382</v>
      </c>
      <c r="U22" s="41">
        <f>'Tab. RF.IS.App.3a'!U22/'Tab. RF.IS.App.3a'!U30*100</f>
        <v>0.14759421430679917</v>
      </c>
      <c r="V22" s="158"/>
      <c r="W22" s="41">
        <f>'Tab. RF.IS.App.3a'!W22/'Tab. RF.IS.App.3a'!W30*100</f>
        <v>0.5803070011231749</v>
      </c>
      <c r="X22" s="41">
        <f>'Tab. RF.IS.App.3a'!X22/'Tab. RF.IS.App.3a'!X30*100</f>
        <v>0.34207525655644244</v>
      </c>
      <c r="Y22" s="41">
        <f>'Tab. RF.IS.App.3a'!Y22/'Tab. RF.IS.App.3a'!Y30*100</f>
        <v>0.44588773724592812</v>
      </c>
      <c r="Z22" s="40">
        <f>'Tab. RF.IS.App.3a'!Z22/'Tab. RF.IS.App.3a'!Z30*100</f>
        <v>0.38728809808347719</v>
      </c>
    </row>
    <row r="23" spans="1:26" x14ac:dyDescent="0.3">
      <c r="A23" s="129" t="s">
        <v>16</v>
      </c>
      <c r="B23" s="130"/>
      <c r="C23" s="40">
        <f>'Tab. RF.IS.App.3a'!C23/'Tab. RF.IS.App.3a'!C30*100</f>
        <v>3.91828202204485</v>
      </c>
      <c r="D23" s="40">
        <f>'Tab. RF.IS.App.3a'!D23/'Tab. RF.IS.App.3a'!D30*100</f>
        <v>4.9728892331525953</v>
      </c>
      <c r="E23" s="40">
        <f>'Tab. RF.IS.App.3a'!E23/'Tab. RF.IS.App.3a'!E30*100</f>
        <v>5.0310033821871478</v>
      </c>
      <c r="F23" s="40">
        <f>'Tab. RF.IS.App.3a'!F23/'Tab. RF.IS.App.3a'!F30*100</f>
        <v>4.2977770395889481</v>
      </c>
      <c r="G23" s="158"/>
      <c r="H23" s="41">
        <f>'Tab. RF.IS.App.3a'!H23/'Tab. RF.IS.App.3a'!H30*100</f>
        <v>4.9844236760124607</v>
      </c>
      <c r="I23" s="41">
        <f>'Tab. RF.IS.App.3a'!I23/'Tab. RF.IS.App.3a'!I30*100</f>
        <v>4.3740573152337854</v>
      </c>
      <c r="J23" s="41">
        <f>'Tab. RF.IS.App.3a'!J23/'Tab. RF.IS.App.3a'!J30*100</f>
        <v>4.2008740649381986</v>
      </c>
      <c r="K23" s="41">
        <f>'Tab. RF.IS.App.3a'!K23/'Tab. RF.IS.App.3a'!K30*100</f>
        <v>2.8370860155544553</v>
      </c>
      <c r="L23" s="158"/>
      <c r="M23" s="41">
        <f>'Tab. RF.IS.App.3a'!M23/'Tab. RF.IS.App.3a'!M30*100</f>
        <v>5.6085918854415269</v>
      </c>
      <c r="N23" s="41">
        <f>'Tab. RF.IS.App.3a'!N23/'Tab. RF.IS.App.3a'!N30*100</f>
        <v>4.9226441631504922</v>
      </c>
      <c r="O23" s="41">
        <f>'Tab. RF.IS.App.3a'!O23/'Tab. RF.IS.App.3a'!O30*100</f>
        <v>5.9118409680207433</v>
      </c>
      <c r="P23" s="41">
        <f>'Tab. RF.IS.App.3a'!P23/'Tab. RF.IS.App.3a'!P30*100</f>
        <v>5.1504415419597063</v>
      </c>
      <c r="Q23" s="158"/>
      <c r="R23" s="41">
        <f>'Tab. RF.IS.App.3a'!R23/'Tab. RF.IS.App.3a'!R30*100</f>
        <v>5.5214723926380369</v>
      </c>
      <c r="S23" s="41">
        <f>'Tab. RF.IS.App.3a'!S23/'Tab. RF.IS.App.3a'!S30*100</f>
        <v>4.7368421052631584</v>
      </c>
      <c r="T23" s="41">
        <f>'Tab. RF.IS.App.3a'!T23/'Tab. RF.IS.App.3a'!T30*100</f>
        <v>4.2147376256047631</v>
      </c>
      <c r="U23" s="41">
        <f>'Tab. RF.IS.App.3a'!U23/'Tab. RF.IS.App.3a'!U30*100</f>
        <v>4.8410902292630125</v>
      </c>
      <c r="V23" s="158"/>
      <c r="W23" s="41">
        <f>'Tab. RF.IS.App.3a'!W23/'Tab. RF.IS.App.3a'!W30*100</f>
        <v>5.1478846873830024</v>
      </c>
      <c r="X23" s="41">
        <f>'Tab. RF.IS.App.3a'!X23/'Tab. RF.IS.App.3a'!X30*100</f>
        <v>4.6750285062713797</v>
      </c>
      <c r="Y23" s="41">
        <f>'Tab. RF.IS.App.3a'!Y23/'Tab. RF.IS.App.3a'!Y30*100</f>
        <v>4.4929499259658101</v>
      </c>
      <c r="Z23" s="40">
        <f>'Tab. RF.IS.App.3a'!Z23/'Tab. RF.IS.App.3a'!Z30*100</f>
        <v>3.955502441759247</v>
      </c>
    </row>
    <row r="24" spans="1:26" x14ac:dyDescent="0.3">
      <c r="A24" s="129" t="s">
        <v>17</v>
      </c>
      <c r="B24" s="130"/>
      <c r="C24" s="40">
        <f>'Tab. RF.IS.App.3a'!C24/'Tab. RF.IS.App.3a'!C30*100</f>
        <v>4.2523755226149751</v>
      </c>
      <c r="D24" s="40">
        <f>'Tab. RF.IS.App.3a'!D24/'Tab. RF.IS.App.3a'!D30*100</f>
        <v>5.9488768396591789</v>
      </c>
      <c r="E24" s="40">
        <f>'Tab. RF.IS.App.3a'!E24/'Tab. RF.IS.App.3a'!E30*100</f>
        <v>6.510710259301014</v>
      </c>
      <c r="F24" s="40">
        <f>'Tab. RF.IS.App.3a'!F24/'Tab. RF.IS.App.3a'!F30*100</f>
        <v>4.7716764089732804</v>
      </c>
      <c r="G24" s="158"/>
      <c r="H24" s="41">
        <f>'Tab. RF.IS.App.3a'!H24/'Tab. RF.IS.App.3a'!H30*100</f>
        <v>5.8670820353063338</v>
      </c>
      <c r="I24" s="41">
        <f>'Tab. RF.IS.App.3a'!I24/'Tab. RF.IS.App.3a'!I30*100</f>
        <v>5.2790346907993966</v>
      </c>
      <c r="J24" s="41">
        <f>'Tab. RF.IS.App.3a'!J24/'Tab. RF.IS.App.3a'!J30*100</f>
        <v>4.4647022548730462</v>
      </c>
      <c r="K24" s="41">
        <f>'Tab. RF.IS.App.3a'!K24/'Tab. RF.IS.App.3a'!K30*100</f>
        <v>3.3191576126532869</v>
      </c>
      <c r="L24" s="158"/>
      <c r="M24" s="41">
        <f>'Tab. RF.IS.App.3a'!M24/'Tab. RF.IS.App.3a'!M30*100</f>
        <v>11.217183770883054</v>
      </c>
      <c r="N24" s="41">
        <f>'Tab. RF.IS.App.3a'!N24/'Tab. RF.IS.App.3a'!N30*100</f>
        <v>8.8607594936708853</v>
      </c>
      <c r="O24" s="41">
        <f>'Tab. RF.IS.App.3a'!O24/'Tab. RF.IS.App.3a'!O30*100</f>
        <v>6.9860476602049637</v>
      </c>
      <c r="P24" s="41">
        <f>'Tab. RF.IS.App.3a'!P24/'Tab. RF.IS.App.3a'!P30*100</f>
        <v>6.3437505508257983</v>
      </c>
      <c r="Q24" s="158"/>
      <c r="R24" s="41">
        <f>'Tab. RF.IS.App.3a'!R24/'Tab. RF.IS.App.3a'!R30*100</f>
        <v>4.9079754601226995</v>
      </c>
      <c r="S24" s="41">
        <f>'Tab. RF.IS.App.3a'!S24/'Tab. RF.IS.App.3a'!S30*100</f>
        <v>3.1578947368421053</v>
      </c>
      <c r="T24" s="41">
        <f>'Tab. RF.IS.App.3a'!T24/'Tab. RF.IS.App.3a'!T30*100</f>
        <v>3.6564942314849276</v>
      </c>
      <c r="U24" s="41">
        <f>'Tab. RF.IS.App.3a'!U24/'Tab. RF.IS.App.3a'!U30*100</f>
        <v>3.7980911148282988</v>
      </c>
      <c r="V24" s="158"/>
      <c r="W24" s="41">
        <f>'Tab. RF.IS.App.3a'!W24/'Tab. RF.IS.App.3a'!W30*100</f>
        <v>6.589292399850244</v>
      </c>
      <c r="X24" s="41">
        <f>'Tab. RF.IS.App.3a'!X24/'Tab. RF.IS.App.3a'!X30*100</f>
        <v>6.2713797035347785</v>
      </c>
      <c r="Y24" s="41">
        <f>'Tab. RF.IS.App.3a'!Y24/'Tab. RF.IS.App.3a'!Y30*100</f>
        <v>4.8576524431282815</v>
      </c>
      <c r="Z24" s="40">
        <f>'Tab. RF.IS.App.3a'!Z24/'Tab. RF.IS.App.3a'!Z30*100</f>
        <v>4.6209002788474303</v>
      </c>
    </row>
    <row r="25" spans="1:26" x14ac:dyDescent="0.3">
      <c r="A25" s="129" t="s">
        <v>18</v>
      </c>
      <c r="B25" s="130"/>
      <c r="C25" s="40">
        <f>'Tab. RF.IS.App.3a'!C25/'Tab. RF.IS.App.3a'!C30*100</f>
        <v>0.34625617635879896</v>
      </c>
      <c r="D25" s="40">
        <f>'Tab. RF.IS.App.3a'!D25/'Tab. RF.IS.App.3a'!D30*100</f>
        <v>0.82106893880712628</v>
      </c>
      <c r="E25" s="40">
        <f>'Tab. RF.IS.App.3a'!E25/'Tab. RF.IS.App.3a'!E30*100</f>
        <v>0.83145434047350619</v>
      </c>
      <c r="F25" s="40">
        <f>'Tab. RF.IS.App.3a'!F25/'Tab. RF.IS.App.3a'!F30*100</f>
        <v>0.38415584833077054</v>
      </c>
      <c r="G25" s="158"/>
      <c r="H25" s="41">
        <f>'Tab. RF.IS.App.3a'!H25/'Tab. RF.IS.App.3a'!H30*100</f>
        <v>0.75285565939771548</v>
      </c>
      <c r="I25" s="41">
        <f>'Tab. RF.IS.App.3a'!I25/'Tab. RF.IS.App.3a'!I30*100</f>
        <v>0.60331825037707398</v>
      </c>
      <c r="J25" s="41">
        <f>'Tab. RF.IS.App.3a'!J25/'Tab. RF.IS.App.3a'!J30*100</f>
        <v>0.38072767246695444</v>
      </c>
      <c r="K25" s="41">
        <f>'Tab. RF.IS.App.3a'!K25/'Tab. RF.IS.App.3a'!K30*100</f>
        <v>0.2548716903090501</v>
      </c>
      <c r="L25" s="158"/>
      <c r="M25" s="41">
        <f>'Tab. RF.IS.App.3a'!M25/'Tab. RF.IS.App.3a'!M30*100</f>
        <v>1.5513126491646778</v>
      </c>
      <c r="N25" s="41">
        <f>'Tab. RF.IS.App.3a'!N25/'Tab. RF.IS.App.3a'!N30*100</f>
        <v>0.42194092827004215</v>
      </c>
      <c r="O25" s="41">
        <f>'Tab. RF.IS.App.3a'!O25/'Tab. RF.IS.App.3a'!O30*100</f>
        <v>0.5457463884430177</v>
      </c>
      <c r="P25" s="41">
        <f>'Tab. RF.IS.App.3a'!P25/'Tab. RF.IS.App.3a'!P30*100</f>
        <v>0.43361006821426684</v>
      </c>
      <c r="Q25" s="158"/>
      <c r="R25" s="41">
        <f>'Tab. RF.IS.App.3a'!R25/'Tab. RF.IS.App.3a'!R30*100</f>
        <v>0.92024539877300615</v>
      </c>
      <c r="S25" s="41">
        <f>'Tab. RF.IS.App.3a'!S25/'Tab. RF.IS.App.3a'!S30*100</f>
        <v>1.0526315789473684</v>
      </c>
      <c r="T25" s="41">
        <f>'Tab. RF.IS.App.3a'!T25/'Tab. RF.IS.App.3a'!T30*100</f>
        <v>0.5117231112765166</v>
      </c>
      <c r="U25" s="41">
        <f>'Tab. RF.IS.App.3a'!U25/'Tab. RF.IS.App.3a'!U30*100</f>
        <v>0.26566958575223854</v>
      </c>
      <c r="V25" s="158"/>
      <c r="W25" s="41">
        <f>'Tab. RF.IS.App.3a'!W25/'Tab. RF.IS.App.3a'!W30*100</f>
        <v>0.89853987270685132</v>
      </c>
      <c r="X25" s="41">
        <f>'Tab. RF.IS.App.3a'!X25/'Tab. RF.IS.App.3a'!X30*100</f>
        <v>0.62713797035347774</v>
      </c>
      <c r="Y25" s="41">
        <f>'Tab. RF.IS.App.3a'!Y25/'Tab. RF.IS.App.3a'!Y30*100</f>
        <v>0.41475972540045764</v>
      </c>
      <c r="Z25" s="40">
        <f>'Tab. RF.IS.App.3a'!Z25/'Tab. RF.IS.App.3a'!Z30*100</f>
        <v>0.33048584369790052</v>
      </c>
    </row>
    <row r="26" spans="1:26" ht="15.6" x14ac:dyDescent="0.3">
      <c r="A26" s="129" t="s">
        <v>19</v>
      </c>
      <c r="B26" s="130"/>
      <c r="C26" s="40">
        <f>'Tab. RF.IS.App.3a'!C26/'Tab. RF.IS.App.3a'!C30*100</f>
        <v>1.6678069175218548</v>
      </c>
      <c r="D26" s="40">
        <f>'Tab. RF.IS.App.3a'!D26/'Tab. RF.IS.App.3a'!D30*100</f>
        <v>2.1378776142525173</v>
      </c>
      <c r="E26" s="40">
        <f>'Tab. RF.IS.App.3a'!E26/'Tab. RF.IS.App.3a'!E30*100</f>
        <v>2.4379932356257044</v>
      </c>
      <c r="F26" s="40">
        <f>'Tab. RF.IS.App.3a'!F26/'Tab. RF.IS.App.3a'!F30*100</f>
        <v>1.9665886210573125</v>
      </c>
      <c r="G26" s="158"/>
      <c r="H26" s="41">
        <f>'Tab. RF.IS.App.3a'!H26/'Tab. RF.IS.App.3a'!H30*100</f>
        <v>2.1028037383177569</v>
      </c>
      <c r="I26" s="41">
        <f>'Tab. RF.IS.App.3a'!I26/'Tab. RF.IS.App.3a'!I30*100</f>
        <v>1.206636500754148</v>
      </c>
      <c r="J26" s="41">
        <f>'Tab. RF.IS.App.3a'!J26/'Tab. RF.IS.App.3a'!J30*100</f>
        <v>1.8741453736225433</v>
      </c>
      <c r="K26" s="41">
        <f>'Tab. RF.IS.App.3a'!K26/'Tab. RF.IS.App.3a'!K30*100</f>
        <v>1.4316506947074072</v>
      </c>
      <c r="L26" s="311"/>
      <c r="M26" s="41">
        <f>'Tab. RF.IS.App.3a'!M26/'Tab. RF.IS.App.3a'!M30*100</f>
        <v>3.9379474940334127</v>
      </c>
      <c r="N26" s="41">
        <f>'Tab. RF.IS.App.3a'!N26/'Tab. RF.IS.App.3a'!N30*100</f>
        <v>3.5161744022503516</v>
      </c>
      <c r="O26" s="41">
        <f>'Tab. RF.IS.App.3a'!O26/'Tab. RF.IS.App.3a'!O30*100</f>
        <v>2.8768983825163601</v>
      </c>
      <c r="P26" s="41">
        <f>'Tab. RF.IS.App.3a'!P26/'Tab. RF.IS.App.3a'!P30*100</f>
        <v>2.5646449156575537</v>
      </c>
      <c r="Q26" s="158"/>
      <c r="R26" s="41">
        <f>'Tab. RF.IS.App.3a'!R26/'Tab. RF.IS.App.3a'!R30*100</f>
        <v>2.4539877300613497</v>
      </c>
      <c r="S26" s="41">
        <f>'Tab. RF.IS.App.3a'!S26/'Tab. RF.IS.App.3a'!S30*100</f>
        <v>2.6315789473684208</v>
      </c>
      <c r="T26" s="41">
        <f>'Tab. RF.IS.App.3a'!T26/'Tab. RF.IS.App.3a'!T30*100</f>
        <v>1.3118719761816151</v>
      </c>
      <c r="U26" s="41">
        <f>'Tab. RF.IS.App.3a'!U26/'Tab. RF.IS.App.3a'!U30*100</f>
        <v>1.0036406572862344</v>
      </c>
      <c r="V26" s="158"/>
      <c r="W26" s="41">
        <f>'Tab. RF.IS.App.3a'!W26/'Tab. RF.IS.App.3a'!W30*100</f>
        <v>2.4335454885810557</v>
      </c>
      <c r="X26" s="41">
        <f>'Tab. RF.IS.App.3a'!X26/'Tab. RF.IS.App.3a'!X30*100</f>
        <v>2.4515393386545039</v>
      </c>
      <c r="Y26" s="41">
        <f>'Tab. RF.IS.App.3a'!Y26/'Tab. RF.IS.App.3a'!Y30*100</f>
        <v>2.0195349306770765</v>
      </c>
      <c r="Z26" s="40">
        <f>'Tab. RF.IS.App.3a'!Z26/'Tab. RF.IS.App.3a'!Z30*100</f>
        <v>1.8737367031086325</v>
      </c>
    </row>
    <row r="27" spans="1:26" x14ac:dyDescent="0.3">
      <c r="A27" s="129" t="s">
        <v>20</v>
      </c>
      <c r="B27" s="130"/>
      <c r="C27" s="40">
        <f>'Tab. RF.IS.App.3a'!C27/'Tab. RF.IS.App.3a'!C30*100</f>
        <v>5.8491068034967695</v>
      </c>
      <c r="D27" s="40">
        <f>'Tab. RF.IS.App.3a'!D27/'Tab. RF.IS.App.3a'!D30*100</f>
        <v>5.1587916343919442</v>
      </c>
      <c r="E27" s="40">
        <f>'Tab. RF.IS.App.3a'!E27/'Tab. RF.IS.App.3a'!E30*100</f>
        <v>5.1437429537767754</v>
      </c>
      <c r="F27" s="40">
        <f>'Tab. RF.IS.App.3a'!F27/'Tab. RF.IS.App.3a'!F30*100</f>
        <v>6.1590844553505892</v>
      </c>
      <c r="G27" s="158"/>
      <c r="H27" s="41">
        <f>'Tab. RF.IS.App.3a'!H27/'Tab. RF.IS.App.3a'!H30*100</f>
        <v>4.7767393561786085</v>
      </c>
      <c r="I27" s="41">
        <f>'Tab. RF.IS.App.3a'!I27/'Tab. RF.IS.App.3a'!I30*100</f>
        <v>2.8657616892911011</v>
      </c>
      <c r="J27" s="41">
        <f>'Tab. RF.IS.App.3a'!J27/'Tab. RF.IS.App.3a'!J30*100</f>
        <v>6.0669758961846796</v>
      </c>
      <c r="K27" s="41">
        <f>'Tab. RF.IS.App.3a'!K27/'Tab. RF.IS.App.3a'!K30*100</f>
        <v>5.2751157845678831</v>
      </c>
      <c r="L27" s="158"/>
      <c r="M27" s="41">
        <f>'Tab. RF.IS.App.3a'!M27/'Tab. RF.IS.App.3a'!M30*100</f>
        <v>5.7279236276849641</v>
      </c>
      <c r="N27" s="41">
        <f>'Tab. RF.IS.App.3a'!N27/'Tab. RF.IS.App.3a'!N30*100</f>
        <v>6.3291139240506329</v>
      </c>
      <c r="O27" s="41">
        <f>'Tab. RF.IS.App.3a'!O27/'Tab. RF.IS.App.3a'!O30*100</f>
        <v>7.1811334732683045</v>
      </c>
      <c r="P27" s="41">
        <f>'Tab. RF.IS.App.3a'!P27/'Tab. RF.IS.App.3a'!P30*100</f>
        <v>6.8813565297093398</v>
      </c>
      <c r="Q27" s="158"/>
      <c r="R27" s="41">
        <f>'Tab. RF.IS.App.3a'!R27/'Tab. RF.IS.App.3a'!R30*100</f>
        <v>5.368098159509203</v>
      </c>
      <c r="S27" s="41">
        <f>'Tab. RF.IS.App.3a'!S27/'Tab. RF.IS.App.3a'!S30*100</f>
        <v>8.9473684210526319</v>
      </c>
      <c r="T27" s="41">
        <f>'Tab. RF.IS.App.3a'!T27/'Tab. RF.IS.App.3a'!T30*100</f>
        <v>5.9825083736509121</v>
      </c>
      <c r="U27" s="41">
        <f>'Tab. RF.IS.App.3a'!U27/'Tab. RF.IS.App.3a'!U30*100</f>
        <v>5.9037685722719671</v>
      </c>
      <c r="V27" s="158"/>
      <c r="W27" s="41">
        <f>'Tab. RF.IS.App.3a'!W27/'Tab. RF.IS.App.3a'!W30*100</f>
        <v>4.998128041931861</v>
      </c>
      <c r="X27" s="41">
        <f>'Tab. RF.IS.App.3a'!X27/'Tab. RF.IS.App.3a'!X30*100</f>
        <v>5.5872291904218923</v>
      </c>
      <c r="Y27" s="41">
        <f>'Tab. RF.IS.App.3a'!Y27/'Tab. RF.IS.App.3a'!Y30*100</f>
        <v>6.2529445416610585</v>
      </c>
      <c r="Z27" s="40">
        <f>'Tab. RF.IS.App.3a'!Z27/'Tab. RF.IS.App.3a'!Z30*100</f>
        <v>5.9944820667168299</v>
      </c>
    </row>
    <row r="28" spans="1:26" x14ac:dyDescent="0.3">
      <c r="A28" s="129" t="s">
        <v>21</v>
      </c>
      <c r="B28" s="130"/>
      <c r="C28" s="40">
        <f>'Tab. RF.IS.App.3a'!C28/'Tab. RF.IS.App.3a'!C30*100</f>
        <v>1.9163816039528696</v>
      </c>
      <c r="D28" s="40">
        <f>'Tab. RF.IS.App.3a'!D28/'Tab. RF.IS.App.3a'!D30*100</f>
        <v>3.0209140201394269</v>
      </c>
      <c r="E28" s="40">
        <f>'Tab. RF.IS.App.3a'!E28/'Tab. RF.IS.App.3a'!E30*100</f>
        <v>2.9875986471251408</v>
      </c>
      <c r="F28" s="40">
        <f>'Tab. RF.IS.App.3a'!F28/'Tab. RF.IS.App.3a'!F30*100</f>
        <v>1.9858767808061377</v>
      </c>
      <c r="G28" s="158"/>
      <c r="H28" s="41">
        <f>'Tab. RF.IS.App.3a'!H28/'Tab. RF.IS.App.3a'!H30*100</f>
        <v>3.0114226375908619</v>
      </c>
      <c r="I28" s="41">
        <f>'Tab. RF.IS.App.3a'!I28/'Tab. RF.IS.App.3a'!I30*100</f>
        <v>2.2624434389140271</v>
      </c>
      <c r="J28" s="41">
        <f>'Tab. RF.IS.App.3a'!J28/'Tab. RF.IS.App.3a'!J30*100</f>
        <v>1.860203233504035</v>
      </c>
      <c r="K28" s="41">
        <f>'Tab. RF.IS.App.3a'!K28/'Tab. RF.IS.App.3a'!K30*100</f>
        <v>1.8467274474964317</v>
      </c>
      <c r="L28" s="158"/>
      <c r="M28" s="41">
        <f>'Tab. RF.IS.App.3a'!M28/'Tab. RF.IS.App.3a'!M30*100</f>
        <v>3.3412887828162292</v>
      </c>
      <c r="N28" s="41">
        <f>'Tab. RF.IS.App.3a'!N28/'Tab. RF.IS.App.3a'!N30*100</f>
        <v>3.6568213783403656</v>
      </c>
      <c r="O28" s="41">
        <f>'Tab. RF.IS.App.3a'!O28/'Tab. RF.IS.App.3a'!O30*100</f>
        <v>2.6027904679590073</v>
      </c>
      <c r="P28" s="41">
        <f>'Tab. RF.IS.App.3a'!P28/'Tab. RF.IS.App.3a'!P30*100</f>
        <v>2.2121164049142474</v>
      </c>
      <c r="Q28" s="158"/>
      <c r="R28" s="41">
        <f>'Tab. RF.IS.App.3a'!R28/'Tab. RF.IS.App.3a'!R30*100</f>
        <v>3.5276073619631898</v>
      </c>
      <c r="S28" s="41">
        <f>'Tab. RF.IS.App.3a'!S28/'Tab. RF.IS.App.3a'!S30*100</f>
        <v>1.0526315789473684</v>
      </c>
      <c r="T28" s="41">
        <f>'Tab. RF.IS.App.3a'!T28/'Tab. RF.IS.App.3a'!T30*100</f>
        <v>1.4328247115742463</v>
      </c>
      <c r="U28" s="41">
        <f>'Tab. RF.IS.App.3a'!U28/'Tab. RF.IS.App.3a'!U30*100</f>
        <v>2.0958378431565481</v>
      </c>
      <c r="V28" s="158"/>
      <c r="W28" s="41">
        <f>'Tab. RF.IS.App.3a'!W28/'Tab. RF.IS.App.3a'!W30*100</f>
        <v>3.126169973792587</v>
      </c>
      <c r="X28" s="41">
        <f>'Tab. RF.IS.App.3a'!X28/'Tab. RF.IS.App.3a'!X30*100</f>
        <v>2.565564424173318</v>
      </c>
      <c r="Y28" s="41">
        <f>'Tab. RF.IS.App.3a'!Y28/'Tab. RF.IS.App.3a'!Y30*100</f>
        <v>1.9673744783954772</v>
      </c>
      <c r="Z28" s="40">
        <f>'Tab. RF.IS.App.3a'!Z28/'Tab. RF.IS.App.3a'!Z30*100</f>
        <v>2.0183242597264641</v>
      </c>
    </row>
    <row r="29" spans="1:26" s="133" customFormat="1" ht="24" customHeight="1" x14ac:dyDescent="0.3">
      <c r="A29" s="135" t="s">
        <v>22</v>
      </c>
      <c r="B29" s="132"/>
      <c r="C29" s="218">
        <f>SUM(C21:C28)</f>
        <v>20.461421512732802</v>
      </c>
      <c r="D29" s="86">
        <f t="shared" ref="D29:F29" si="30">SUM(D21:D28)</f>
        <v>24.895429899302865</v>
      </c>
      <c r="E29" s="86">
        <f t="shared" si="30"/>
        <v>25.831454340473503</v>
      </c>
      <c r="F29" s="218">
        <f t="shared" si="30"/>
        <v>22.224514179476323</v>
      </c>
      <c r="G29" s="159"/>
      <c r="H29" s="43">
        <f>SUM(H21:H28)</f>
        <v>24.558670820353065</v>
      </c>
      <c r="I29" s="168">
        <f t="shared" ref="I29" si="31">SUM(I21:I28)</f>
        <v>18.85369532428356</v>
      </c>
      <c r="J29" s="168">
        <f t="shared" ref="J29" si="32">SUM(J21:J28)</f>
        <v>21.422634528246238</v>
      </c>
      <c r="K29" s="168">
        <f t="shared" ref="K29" si="33">SUM(K21:K28)</f>
        <v>17.536628702921558</v>
      </c>
      <c r="L29" s="159"/>
      <c r="M29" s="43">
        <f>SUM(M21:M28)</f>
        <v>35.083532219570401</v>
      </c>
      <c r="N29" s="43">
        <f t="shared" ref="N29" si="34">SUM(N21:N28)</f>
        <v>30.661040787623062</v>
      </c>
      <c r="O29" s="43">
        <f t="shared" ref="O29" si="35">SUM(O21:O28)</f>
        <v>29.087541671811334</v>
      </c>
      <c r="P29" s="43">
        <f t="shared" ref="P29" si="36">SUM(P21:P28)</f>
        <v>26.622953131334498</v>
      </c>
      <c r="Q29" s="159"/>
      <c r="R29" s="168">
        <f>SUM(R21:R28)</f>
        <v>25.306748466257666</v>
      </c>
      <c r="S29" s="168">
        <f t="shared" ref="S29" si="37">SUM(S21:S28)</f>
        <v>22.368421052631582</v>
      </c>
      <c r="T29" s="168">
        <f t="shared" ref="T29" si="38">SUM(T21:T28)</f>
        <v>19.724599925567549</v>
      </c>
      <c r="U29" s="168">
        <f t="shared" ref="U29" si="39">SUM(U21:U28)</f>
        <v>19.354521302764933</v>
      </c>
      <c r="V29" s="159"/>
      <c r="W29" s="43">
        <f>SUM(W21:W28)</f>
        <v>26.301010857356793</v>
      </c>
      <c r="X29" s="43">
        <f t="shared" ref="X29" si="40">SUM(X21:X28)</f>
        <v>24.401368301026224</v>
      </c>
      <c r="Y29" s="168">
        <f t="shared" ref="Y29" si="41">SUM(Y21:Y28)</f>
        <v>22.651517700901877</v>
      </c>
      <c r="Z29" s="218">
        <f t="shared" ref="Z29" si="42">SUM(Z21:Z28)</f>
        <v>21.475678307440354</v>
      </c>
    </row>
    <row r="30" spans="1:26" s="133" customFormat="1" ht="24" customHeight="1" x14ac:dyDescent="0.3">
      <c r="A30" s="136" t="s">
        <v>38</v>
      </c>
      <c r="B30" s="209"/>
      <c r="C30" s="60">
        <f>C15+C20+C29</f>
        <v>99.999999999999986</v>
      </c>
      <c r="D30" s="60">
        <f t="shared" ref="D30:F30" si="43">D15+D20+D29</f>
        <v>99.999999999999986</v>
      </c>
      <c r="E30" s="60">
        <f t="shared" si="43"/>
        <v>100</v>
      </c>
      <c r="F30" s="60">
        <f t="shared" si="43"/>
        <v>100</v>
      </c>
      <c r="G30" s="115"/>
      <c r="H30" s="60">
        <f>H15+H20+H29</f>
        <v>100</v>
      </c>
      <c r="I30" s="60">
        <f t="shared" ref="I30" si="44">I15+I20+I29</f>
        <v>100</v>
      </c>
      <c r="J30" s="60">
        <f t="shared" ref="J30" si="45">J15+J20+J29</f>
        <v>99.999999999999986</v>
      </c>
      <c r="K30" s="60">
        <f t="shared" ref="K30" si="46">K15+K20+K29</f>
        <v>100</v>
      </c>
      <c r="L30" s="115"/>
      <c r="M30" s="60">
        <f>M15+M20+M29</f>
        <v>100</v>
      </c>
      <c r="N30" s="60">
        <f t="shared" ref="N30" si="47">N15+N20+N29</f>
        <v>99.999999999999986</v>
      </c>
      <c r="O30" s="60">
        <f t="shared" ref="O30" si="48">O15+O20+O29</f>
        <v>100</v>
      </c>
      <c r="P30" s="60">
        <f t="shared" ref="P30" si="49">P15+P20+P29</f>
        <v>100</v>
      </c>
      <c r="Q30" s="115"/>
      <c r="R30" s="60">
        <f>R15+R20+R29</f>
        <v>100</v>
      </c>
      <c r="S30" s="60">
        <f t="shared" ref="S30" si="50">S15+S20+S29</f>
        <v>100</v>
      </c>
      <c r="T30" s="60">
        <f t="shared" ref="T30" si="51">T15+T20+T29</f>
        <v>100</v>
      </c>
      <c r="U30" s="60">
        <f t="shared" ref="U30" si="52">U15+U20+U29</f>
        <v>100.00000000000001</v>
      </c>
      <c r="V30" s="115"/>
      <c r="W30" s="60">
        <f>W15+W20+W29</f>
        <v>100</v>
      </c>
      <c r="X30" s="60">
        <f t="shared" ref="X30" si="53">X15+X20+X29</f>
        <v>100</v>
      </c>
      <c r="Y30" s="60">
        <f t="shared" ref="Y30" si="54">Y15+Y20+Y29</f>
        <v>100</v>
      </c>
      <c r="Z30" s="60">
        <f t="shared" ref="Z30" si="55">Z15+Z20+Z29</f>
        <v>100</v>
      </c>
    </row>
    <row r="31" spans="1:26" x14ac:dyDescent="0.3">
      <c r="I31" s="220"/>
    </row>
    <row r="32" spans="1:26" x14ac:dyDescent="0.3">
      <c r="A32" s="363" t="s">
        <v>45</v>
      </c>
      <c r="B32" s="363"/>
      <c r="C32" s="363"/>
      <c r="D32" s="363"/>
      <c r="E32" s="363"/>
      <c r="F32" s="363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8"/>
      <c r="R32" s="137"/>
      <c r="S32" s="137"/>
      <c r="T32" s="137"/>
      <c r="U32" s="137"/>
      <c r="V32" s="138"/>
      <c r="W32" s="137"/>
      <c r="X32" s="137"/>
      <c r="Y32" s="137"/>
      <c r="Z32" s="137"/>
    </row>
    <row r="33" spans="1:26" x14ac:dyDescent="0.2">
      <c r="A33" s="354" t="s">
        <v>27</v>
      </c>
      <c r="B33" s="139"/>
      <c r="C33" s="354" t="s">
        <v>23</v>
      </c>
      <c r="D33" s="354"/>
      <c r="E33" s="354"/>
      <c r="F33" s="354"/>
      <c r="G33" s="140"/>
      <c r="H33" s="358" t="s">
        <v>30</v>
      </c>
      <c r="I33" s="358"/>
      <c r="J33" s="358"/>
      <c r="K33" s="358"/>
      <c r="L33" s="140"/>
      <c r="M33" s="358" t="s">
        <v>35</v>
      </c>
      <c r="N33" s="359"/>
      <c r="O33" s="359"/>
      <c r="P33" s="359"/>
      <c r="Q33" s="141"/>
      <c r="R33" s="358" t="s">
        <v>36</v>
      </c>
      <c r="S33" s="359"/>
      <c r="T33" s="359"/>
      <c r="U33" s="359"/>
      <c r="V33" s="141"/>
      <c r="W33" s="358" t="s">
        <v>37</v>
      </c>
      <c r="X33" s="359"/>
      <c r="Y33" s="359"/>
      <c r="Z33" s="359"/>
    </row>
    <row r="34" spans="1:26" x14ac:dyDescent="0.2">
      <c r="A34" s="355"/>
      <c r="B34" s="142"/>
      <c r="C34" s="357"/>
      <c r="D34" s="357"/>
      <c r="E34" s="357"/>
      <c r="F34" s="357"/>
      <c r="G34" s="143"/>
      <c r="H34" s="353" t="s">
        <v>31</v>
      </c>
      <c r="I34" s="353"/>
      <c r="J34" s="353" t="s">
        <v>32</v>
      </c>
      <c r="K34" s="353"/>
      <c r="L34" s="144"/>
      <c r="M34" s="353" t="s">
        <v>31</v>
      </c>
      <c r="N34" s="353"/>
      <c r="O34" s="353" t="s">
        <v>32</v>
      </c>
      <c r="P34" s="353"/>
      <c r="Q34" s="145"/>
      <c r="R34" s="353" t="s">
        <v>31</v>
      </c>
      <c r="S34" s="353"/>
      <c r="T34" s="353" t="s">
        <v>32</v>
      </c>
      <c r="U34" s="353"/>
      <c r="V34" s="145"/>
      <c r="W34" s="353" t="s">
        <v>31</v>
      </c>
      <c r="X34" s="353"/>
      <c r="Y34" s="353" t="s">
        <v>32</v>
      </c>
      <c r="Z34" s="353"/>
    </row>
    <row r="35" spans="1:26" ht="16.8" x14ac:dyDescent="0.3">
      <c r="A35" s="356"/>
      <c r="B35" s="126"/>
      <c r="C35" s="127" t="s">
        <v>29</v>
      </c>
      <c r="D35" s="127" t="s">
        <v>25</v>
      </c>
      <c r="E35" s="127" t="s">
        <v>24</v>
      </c>
      <c r="F35" s="127" t="s">
        <v>26</v>
      </c>
      <c r="G35" s="128"/>
      <c r="H35" s="127" t="s">
        <v>33</v>
      </c>
      <c r="I35" s="127" t="s">
        <v>34</v>
      </c>
      <c r="J35" s="127" t="s">
        <v>33</v>
      </c>
      <c r="K35" s="127" t="s">
        <v>34</v>
      </c>
      <c r="L35" s="128"/>
      <c r="M35" s="127" t="s">
        <v>33</v>
      </c>
      <c r="N35" s="127" t="s">
        <v>34</v>
      </c>
      <c r="O35" s="127" t="s">
        <v>33</v>
      </c>
      <c r="P35" s="127" t="s">
        <v>34</v>
      </c>
      <c r="Q35" s="128"/>
      <c r="R35" s="127" t="s">
        <v>33</v>
      </c>
      <c r="S35" s="127" t="s">
        <v>34</v>
      </c>
      <c r="T35" s="127" t="s">
        <v>33</v>
      </c>
      <c r="U35" s="127" t="s">
        <v>34</v>
      </c>
      <c r="V35" s="128"/>
      <c r="W35" s="127" t="s">
        <v>33</v>
      </c>
      <c r="X35" s="127" t="s">
        <v>34</v>
      </c>
      <c r="Y35" s="127" t="s">
        <v>33</v>
      </c>
      <c r="Z35" s="127" t="s">
        <v>34</v>
      </c>
    </row>
    <row r="36" spans="1:26" x14ac:dyDescent="0.3">
      <c r="A36" s="146" t="s">
        <v>0</v>
      </c>
      <c r="B36" s="147"/>
      <c r="C36" s="40">
        <f>'Tab. RF.IS.App.3a'!C36/'Tab. RF.IS.App.3a'!C59*100</f>
        <v>6.7799036932653101</v>
      </c>
      <c r="D36" s="40">
        <f>'Tab. RF.IS.App.3a'!D36/'Tab. RF.IS.App.3a'!D59*100</f>
        <v>8.4965255843335434</v>
      </c>
      <c r="E36" s="40">
        <f>'Tab. RF.IS.App.3a'!E36/'Tab. RF.IS.App.3a'!E59*100</f>
        <v>8.4670487106017198</v>
      </c>
      <c r="F36" s="40">
        <f>'Tab. RF.IS.App.3a'!F36/'Tab. RF.IS.App.3a'!F59*100</f>
        <v>6.980332477304672</v>
      </c>
      <c r="G36" s="102"/>
      <c r="H36" s="41">
        <f>'Tab. RF.IS.App.3a'!H36/'Tab. RF.IS.App.3a'!H59*100</f>
        <v>8.7411672337084543</v>
      </c>
      <c r="I36" s="41">
        <f>'Tab. RF.IS.App.3a'!I36/'Tab. RF.IS.App.3a'!I59*100</f>
        <v>10.021786492374728</v>
      </c>
      <c r="J36" s="41">
        <f>'Tab. RF.IS.App.3a'!J36/'Tab. RF.IS.App.3a'!J59*100</f>
        <v>6.6421845080397652</v>
      </c>
      <c r="K36" s="41">
        <f>'Tab. RF.IS.App.3a'!K36/'Tab. RF.IS.App.3a'!K59*100</f>
        <v>6.9332478096709771</v>
      </c>
      <c r="L36" s="102"/>
      <c r="M36" s="41">
        <f>'Tab. RF.IS.App.3a'!M36/'Tab. RF.IS.App.3a'!M59*100</f>
        <v>8.375</v>
      </c>
      <c r="N36" s="41">
        <f>'Tab. RF.IS.App.3a'!N36/'Tab. RF.IS.App.3a'!N59*100</f>
        <v>7.8635014836795243</v>
      </c>
      <c r="O36" s="41">
        <f>'Tab. RF.IS.App.3a'!O36/'Tab. RF.IS.App.3a'!O59*100</f>
        <v>7.1096553551215056</v>
      </c>
      <c r="P36" s="41">
        <f>'Tab. RF.IS.App.3a'!P36/'Tab. RF.IS.App.3a'!P59*100</f>
        <v>7.7361691707624232</v>
      </c>
      <c r="Q36" s="102"/>
      <c r="R36" s="41">
        <f>'Tab. RF.IS.App.3a'!R36/'Tab. RF.IS.App.3a'!R59*100</f>
        <v>8.1946222791293213</v>
      </c>
      <c r="S36" s="41">
        <f>'Tab. RF.IS.App.3a'!S36/'Tab. RF.IS.App.3a'!S59*100</f>
        <v>6.0674157303370784</v>
      </c>
      <c r="T36" s="41">
        <f>'Tab. RF.IS.App.3a'!T36/'Tab. RF.IS.App.3a'!T59*100</f>
        <v>7.99545282303903</v>
      </c>
      <c r="U36" s="41">
        <f>'Tab. RF.IS.App.3a'!U36/'Tab. RF.IS.App.3a'!U59*100</f>
        <v>7.8165503489531414</v>
      </c>
      <c r="V36" s="102"/>
      <c r="W36" s="41">
        <f>'Tab. RF.IS.App.3a'!W36/'Tab. RF.IS.App.3a'!W59*100</f>
        <v>8.6079229914846351</v>
      </c>
      <c r="X36" s="41">
        <f>'Tab. RF.IS.App.3a'!X36/'Tab. RF.IS.App.3a'!X59*100</f>
        <v>7.9847908745247151</v>
      </c>
      <c r="Y36" s="41">
        <f>'Tab. RF.IS.App.3a'!Y36/'Tab. RF.IS.App.3a'!Y59*100</f>
        <v>6.7810228602508529</v>
      </c>
      <c r="Z36" s="41">
        <f>'Tab. RF.IS.App.3a'!Z36/'Tab. RF.IS.App.3a'!Z59*100</f>
        <v>7.3365243004418268</v>
      </c>
    </row>
    <row r="37" spans="1:26" x14ac:dyDescent="0.3">
      <c r="A37" s="146" t="s">
        <v>1</v>
      </c>
      <c r="B37" s="147"/>
      <c r="C37" s="40">
        <f>'Tab. RF.IS.App.3a'!C37/'Tab. RF.IS.App.3a'!C59*100</f>
        <v>0.17068447110421173</v>
      </c>
      <c r="D37" s="40">
        <f>'Tab. RF.IS.App.3a'!D37/'Tab. RF.IS.App.3a'!D59*100</f>
        <v>0.26847757422615287</v>
      </c>
      <c r="E37" s="40">
        <f>'Tab. RF.IS.App.3a'!E37/'Tab. RF.IS.App.3a'!E59*100</f>
        <v>0.3008595988538682</v>
      </c>
      <c r="F37" s="40">
        <f>'Tab. RF.IS.App.3a'!F37/'Tab. RF.IS.App.3a'!F59*100</f>
        <v>0.17648985975925513</v>
      </c>
      <c r="G37" s="102"/>
      <c r="H37" s="41">
        <f>'Tab. RF.IS.App.3a'!H37/'Tab. RF.IS.App.3a'!H59*100</f>
        <v>0.31405391258832765</v>
      </c>
      <c r="I37" s="41">
        <f>'Tab. RF.IS.App.3a'!I37/'Tab. RF.IS.App.3a'!I59*100</f>
        <v>0.4357298474945534</v>
      </c>
      <c r="J37" s="41">
        <f>'Tab. RF.IS.App.3a'!J37/'Tab. RF.IS.App.3a'!J59*100</f>
        <v>0.16053301156781996</v>
      </c>
      <c r="K37" s="41">
        <f>'Tab. RF.IS.App.3a'!K37/'Tab. RF.IS.App.3a'!K59*100</f>
        <v>0.21137950639240782</v>
      </c>
      <c r="L37" s="102"/>
      <c r="M37" s="41">
        <f>'Tab. RF.IS.App.3a'!M37/'Tab. RF.IS.App.3a'!M59*100</f>
        <v>0.375</v>
      </c>
      <c r="N37" s="41">
        <f>'Tab. RF.IS.App.3a'!N37/'Tab. RF.IS.App.3a'!N59*100</f>
        <v>0.29673590504451042</v>
      </c>
      <c r="O37" s="41">
        <f>'Tab. RF.IS.App.3a'!O37/'Tab. RF.IS.App.3a'!O59*100</f>
        <v>0.21194094554562751</v>
      </c>
      <c r="P37" s="41">
        <f>'Tab. RF.IS.App.3a'!P37/'Tab. RF.IS.App.3a'!P59*100</f>
        <v>0.17840589089255418</v>
      </c>
      <c r="Q37" s="102"/>
      <c r="R37" s="41">
        <f>'Tab. RF.IS.App.3a'!R37/'Tab. RF.IS.App.3a'!R59*100</f>
        <v>0.25608194622279129</v>
      </c>
      <c r="S37" s="41">
        <f>'Tab. RF.IS.App.3a'!S37/'Tab. RF.IS.App.3a'!S59*100</f>
        <v>0</v>
      </c>
      <c r="T37" s="41">
        <f>'Tab. RF.IS.App.3a'!T37/'Tab. RF.IS.App.3a'!T59*100</f>
        <v>0.1042061386888973</v>
      </c>
      <c r="U37" s="41">
        <f>'Tab. RF.IS.App.3a'!U37/'Tab. RF.IS.App.3a'!U59*100</f>
        <v>0.15952143569292124</v>
      </c>
      <c r="V37" s="102"/>
      <c r="W37" s="41">
        <f>'Tab. RF.IS.App.3a'!W37/'Tab. RF.IS.App.3a'!W59*100</f>
        <v>0.31469825990373934</v>
      </c>
      <c r="X37" s="41">
        <f>'Tab. RF.IS.App.3a'!X37/'Tab. RF.IS.App.3a'!X59*100</f>
        <v>0.25348542458808615</v>
      </c>
      <c r="Y37" s="41">
        <f>'Tab. RF.IS.App.3a'!Y37/'Tab. RF.IS.App.3a'!Y59*100</f>
        <v>0.16687818304682478</v>
      </c>
      <c r="Z37" s="41">
        <f>'Tab. RF.IS.App.3a'!Z37/'Tab. RF.IS.App.3a'!Z59*100</f>
        <v>0.19366715758468336</v>
      </c>
    </row>
    <row r="38" spans="1:26" x14ac:dyDescent="0.3">
      <c r="A38" s="146" t="s">
        <v>2</v>
      </c>
      <c r="B38" s="147"/>
      <c r="C38" s="40">
        <f>'Tab. RF.IS.App.3a'!C38/'Tab. RF.IS.App.3a'!C59*100</f>
        <v>20.355536130096986</v>
      </c>
      <c r="D38" s="40">
        <f>'Tab. RF.IS.App.3a'!D38/'Tab. RF.IS.App.3a'!D59*100</f>
        <v>15.208464939987365</v>
      </c>
      <c r="E38" s="40">
        <f>'Tab. RF.IS.App.3a'!E38/'Tab. RF.IS.App.3a'!E59*100</f>
        <v>14.914040114613181</v>
      </c>
      <c r="F38" s="40">
        <f>'Tab. RF.IS.App.3a'!F38/'Tab. RF.IS.App.3a'!F59*100</f>
        <v>20.077835198630353</v>
      </c>
      <c r="G38" s="102"/>
      <c r="H38" s="41">
        <f>'Tab. RF.IS.App.3a'!H38/'Tab. RF.IS.App.3a'!H59*100</f>
        <v>16.278461135828319</v>
      </c>
      <c r="I38" s="41">
        <f>'Tab. RF.IS.App.3a'!I38/'Tab. RF.IS.App.3a'!I59*100</f>
        <v>16.993464052287582</v>
      </c>
      <c r="J38" s="41">
        <f>'Tab. RF.IS.App.3a'!J38/'Tab. RF.IS.App.3a'!J59*100</f>
        <v>20.794271174881302</v>
      </c>
      <c r="K38" s="41">
        <f>'Tab. RF.IS.App.3a'!K38/'Tab. RF.IS.App.3a'!K59*100</f>
        <v>19.556248815545867</v>
      </c>
      <c r="L38" s="102"/>
      <c r="M38" s="41">
        <f>'Tab. RF.IS.App.3a'!M38/'Tab. RF.IS.App.3a'!M59*100</f>
        <v>13.875000000000002</v>
      </c>
      <c r="N38" s="41">
        <f>'Tab. RF.IS.App.3a'!N38/'Tab. RF.IS.App.3a'!N59*100</f>
        <v>11.72106824925816</v>
      </c>
      <c r="O38" s="41">
        <f>'Tab. RF.IS.App.3a'!O38/'Tab. RF.IS.App.3a'!O59*100</f>
        <v>19.24327448760868</v>
      </c>
      <c r="P38" s="41">
        <f>'Tab. RF.IS.App.3a'!P38/'Tab. RF.IS.App.3a'!P59*100</f>
        <v>18.480751403634581</v>
      </c>
      <c r="Q38" s="102"/>
      <c r="R38" s="41">
        <f>'Tab. RF.IS.App.3a'!R38/'Tab. RF.IS.App.3a'!R59*100</f>
        <v>11.139564660691422</v>
      </c>
      <c r="S38" s="41">
        <f>'Tab. RF.IS.App.3a'!S38/'Tab. RF.IS.App.3a'!S59*100</f>
        <v>14.382022471910114</v>
      </c>
      <c r="T38" s="41">
        <f>'Tab. RF.IS.App.3a'!T38/'Tab. RF.IS.App.3a'!T59*100</f>
        <v>20.234937476316787</v>
      </c>
      <c r="U38" s="41">
        <f>'Tab. RF.IS.App.3a'!U38/'Tab. RF.IS.App.3a'!U59*100</f>
        <v>22.422731804586242</v>
      </c>
      <c r="V38" s="102"/>
      <c r="W38" s="41">
        <f>'Tab. RF.IS.App.3a'!W38/'Tab. RF.IS.App.3a'!W59*100</f>
        <v>15.179563124768606</v>
      </c>
      <c r="X38" s="41">
        <f>'Tab. RF.IS.App.3a'!X38/'Tab. RF.IS.App.3a'!X59*100</f>
        <v>14.005069708491764</v>
      </c>
      <c r="Y38" s="41">
        <f>'Tab. RF.IS.App.3a'!Y38/'Tab. RF.IS.App.3a'!Y59*100</f>
        <v>20.504590180146028</v>
      </c>
      <c r="Z38" s="41">
        <f>'Tab. RF.IS.App.3a'!Z38/'Tab. RF.IS.App.3a'!Z59*100</f>
        <v>19.315169366715761</v>
      </c>
    </row>
    <row r="39" spans="1:26" x14ac:dyDescent="0.3">
      <c r="A39" s="146" t="s">
        <v>3</v>
      </c>
      <c r="B39" s="147"/>
      <c r="C39" s="40">
        <f>'Tab. RF.IS.App.3a'!C39/'Tab. RF.IS.App.3a'!C59*100</f>
        <v>1.5105387299266773</v>
      </c>
      <c r="D39" s="40">
        <f>'Tab. RF.IS.App.3a'!D39/'Tab. RF.IS.App.3a'!D59*100</f>
        <v>1.8003790271636133</v>
      </c>
      <c r="E39" s="40">
        <f>'Tab. RF.IS.App.3a'!E39/'Tab. RF.IS.App.3a'!E59*100</f>
        <v>1.8051575931232091</v>
      </c>
      <c r="F39" s="40">
        <f>'Tab. RF.IS.App.3a'!F39/'Tab. RF.IS.App.3a'!F59*100</f>
        <v>1.4164103864810882</v>
      </c>
      <c r="G39" s="102"/>
      <c r="H39" s="41">
        <f>'Tab. RF.IS.App.3a'!H39/'Tab. RF.IS.App.3a'!H59*100</f>
        <v>2.0675215912064902</v>
      </c>
      <c r="I39" s="41">
        <f>'Tab. RF.IS.App.3a'!I39/'Tab. RF.IS.App.3a'!I59*100</f>
        <v>0.65359477124183007</v>
      </c>
      <c r="J39" s="41">
        <f>'Tab. RF.IS.App.3a'!J39/'Tab. RF.IS.App.3a'!J59*100</f>
        <v>1.4442724864255174</v>
      </c>
      <c r="K39" s="41">
        <f>'Tab. RF.IS.App.3a'!K39/'Tab. RF.IS.App.3a'!K59*100</f>
        <v>1.4548741198594692</v>
      </c>
      <c r="L39" s="102"/>
      <c r="M39" s="41">
        <f>'Tab. RF.IS.App.3a'!M39/'Tab. RF.IS.App.3a'!M59*100</f>
        <v>0.87500000000000011</v>
      </c>
      <c r="N39" s="41">
        <f>'Tab. RF.IS.App.3a'!N39/'Tab. RF.IS.App.3a'!N59*100</f>
        <v>1.7804154302670623</v>
      </c>
      <c r="O39" s="41">
        <f>'Tab. RF.IS.App.3a'!O39/'Tab. RF.IS.App.3a'!O59*100</f>
        <v>1.3198140699886804</v>
      </c>
      <c r="P39" s="41">
        <f>'Tab. RF.IS.App.3a'!P39/'Tab. RF.IS.App.3a'!P59*100</f>
        <v>1.2645829325031046</v>
      </c>
      <c r="Q39" s="102"/>
      <c r="R39" s="41">
        <f>'Tab. RF.IS.App.3a'!R39/'Tab. RF.IS.App.3a'!R59*100</f>
        <v>1.6645326504481435</v>
      </c>
      <c r="S39" s="41">
        <f>'Tab. RF.IS.App.3a'!S39/'Tab. RF.IS.App.3a'!S59*100</f>
        <v>2.696629213483146</v>
      </c>
      <c r="T39" s="41">
        <f>'Tab. RF.IS.App.3a'!T39/'Tab. RF.IS.App.3a'!T59*100</f>
        <v>1.6483516483516485</v>
      </c>
      <c r="U39" s="41">
        <f>'Tab. RF.IS.App.3a'!U39/'Tab. RF.IS.App.3a'!U59*100</f>
        <v>1.6450648055832504</v>
      </c>
      <c r="V39" s="102"/>
      <c r="W39" s="41">
        <f>'Tab. RF.IS.App.3a'!W39/'Tab. RF.IS.App.3a'!W59*100</f>
        <v>1.8326545723805998</v>
      </c>
      <c r="X39" s="41">
        <f>'Tab. RF.IS.App.3a'!X39/'Tab. RF.IS.App.3a'!X59*100</f>
        <v>1.7110266159695817</v>
      </c>
      <c r="Y39" s="41">
        <f>'Tab. RF.IS.App.3a'!Y39/'Tab. RF.IS.App.3a'!Y59*100</f>
        <v>1.4318560150313977</v>
      </c>
      <c r="Z39" s="41">
        <f>'Tab. RF.IS.App.3a'!Z39/'Tab. RF.IS.App.3a'!Z59*100</f>
        <v>1.3888070692194403</v>
      </c>
    </row>
    <row r="40" spans="1:26" x14ac:dyDescent="0.3">
      <c r="A40" s="146" t="s">
        <v>4</v>
      </c>
      <c r="B40" s="147"/>
      <c r="C40" s="40">
        <f>'Tab. RF.IS.App.3a'!C40/'Tab. RF.IS.App.3a'!C59*100</f>
        <v>7.8164444879842661</v>
      </c>
      <c r="D40" s="40">
        <f>'Tab. RF.IS.App.3a'!D40/'Tab. RF.IS.App.3a'!D59*100</f>
        <v>9.4125078963992408</v>
      </c>
      <c r="E40" s="40">
        <f>'Tab. RF.IS.App.3a'!E40/'Tab. RF.IS.App.3a'!E59*100</f>
        <v>9.3123209169054437</v>
      </c>
      <c r="F40" s="40">
        <f>'Tab. RF.IS.App.3a'!F40/'Tab. RF.IS.App.3a'!F59*100</f>
        <v>7.7224881899749533</v>
      </c>
      <c r="G40" s="102"/>
      <c r="H40" s="41">
        <f>'Tab. RF.IS.App.3a'!H40/'Tab. RF.IS.App.3a'!H59*100</f>
        <v>11.122742737503271</v>
      </c>
      <c r="I40" s="41">
        <f>'Tab. RF.IS.App.3a'!I40/'Tab. RF.IS.App.3a'!I59*100</f>
        <v>11.76470588235294</v>
      </c>
      <c r="J40" s="41">
        <f>'Tab. RF.IS.App.3a'!J40/'Tab. RF.IS.App.3a'!J59*100</f>
        <v>7.9873042520263349</v>
      </c>
      <c r="K40" s="41">
        <f>'Tab. RF.IS.App.3a'!K40/'Tab. RF.IS.App.3a'!K59*100</f>
        <v>8.6228260711109819</v>
      </c>
      <c r="L40" s="102"/>
      <c r="M40" s="41">
        <f>'Tab. RF.IS.App.3a'!M40/'Tab. RF.IS.App.3a'!M59*100</f>
        <v>7.625</v>
      </c>
      <c r="N40" s="41">
        <f>'Tab. RF.IS.App.3a'!N40/'Tab. RF.IS.App.3a'!N59*100</f>
        <v>6.5281899109792292</v>
      </c>
      <c r="O40" s="41">
        <f>'Tab. RF.IS.App.3a'!O40/'Tab. RF.IS.App.3a'!O59*100</f>
        <v>7.1505984923291823</v>
      </c>
      <c r="P40" s="41">
        <f>'Tab. RF.IS.App.3a'!P40/'Tab. RF.IS.App.3a'!P59*100</f>
        <v>6.8931138824270199</v>
      </c>
      <c r="Q40" s="102"/>
      <c r="R40" s="41">
        <f>'Tab. RF.IS.App.3a'!R40/'Tab. RF.IS.App.3a'!R59*100</f>
        <v>6.5300896286811776</v>
      </c>
      <c r="S40" s="41">
        <f>'Tab. RF.IS.App.3a'!S40/'Tab. RF.IS.App.3a'!S59*100</f>
        <v>3.3707865168539324</v>
      </c>
      <c r="T40" s="41">
        <f>'Tab. RF.IS.App.3a'!T40/'Tab. RF.IS.App.3a'!T59*100</f>
        <v>6.2523683213338384</v>
      </c>
      <c r="U40" s="41">
        <f>'Tab. RF.IS.App.3a'!U40/'Tab. RF.IS.App.3a'!U59*100</f>
        <v>5.1744765702891327</v>
      </c>
      <c r="V40" s="102"/>
      <c r="W40" s="41">
        <f>'Tab. RF.IS.App.3a'!W40/'Tab. RF.IS.App.3a'!W59*100</f>
        <v>9.9407626804887066</v>
      </c>
      <c r="X40" s="41">
        <f>'Tab. RF.IS.App.3a'!X40/'Tab. RF.IS.App.3a'!X59*100</f>
        <v>7.1609632446134341</v>
      </c>
      <c r="Y40" s="41">
        <f>'Tab. RF.IS.App.3a'!Y40/'Tab. RF.IS.App.3a'!Y59*100</f>
        <v>7.7686944769502082</v>
      </c>
      <c r="Z40" s="41">
        <f>'Tab. RF.IS.App.3a'!Z40/'Tab. RF.IS.App.3a'!Z59*100</f>
        <v>7.639911634756996</v>
      </c>
    </row>
    <row r="41" spans="1:26" x14ac:dyDescent="0.3">
      <c r="A41" s="146" t="s">
        <v>5</v>
      </c>
      <c r="B41" s="147"/>
      <c r="C41" s="40">
        <f>'Tab. RF.IS.App.3a'!C41/'Tab. RF.IS.App.3a'!C59*100</f>
        <v>2.2226659934740507</v>
      </c>
      <c r="D41" s="40">
        <f>'Tab. RF.IS.App.3a'!D41/'Tab. RF.IS.App.3a'!D59*100</f>
        <v>2.9848389134554645</v>
      </c>
      <c r="E41" s="40">
        <f>'Tab. RF.IS.App.3a'!E41/'Tab. RF.IS.App.3a'!E59*100</f>
        <v>2.9083094555873927</v>
      </c>
      <c r="F41" s="40">
        <f>'Tab. RF.IS.App.3a'!F41/'Tab. RF.IS.App.3a'!F59*100</f>
        <v>2.0911934730456654</v>
      </c>
      <c r="G41" s="102"/>
      <c r="H41" s="41">
        <f>'Tab. RF.IS.App.3a'!H41/'Tab. RF.IS.App.3a'!H59*100</f>
        <v>2.7479717351478672</v>
      </c>
      <c r="I41" s="41">
        <f>'Tab. RF.IS.App.3a'!I41/'Tab. RF.IS.App.3a'!I59*100</f>
        <v>5.4466230936819171</v>
      </c>
      <c r="J41" s="41">
        <f>'Tab. RF.IS.App.3a'!J41/'Tab. RF.IS.App.3a'!J59*100</f>
        <v>2.1010938278729374</v>
      </c>
      <c r="K41" s="41">
        <f>'Tab. RF.IS.App.3a'!K41/'Tab. RF.IS.App.3a'!K59*100</f>
        <v>2.4622068020467367</v>
      </c>
      <c r="L41" s="102"/>
      <c r="M41" s="41">
        <f>'Tab. RF.IS.App.3a'!M41/'Tab. RF.IS.App.3a'!M59*100</f>
        <v>2.375</v>
      </c>
      <c r="N41" s="41">
        <f>'Tab. RF.IS.App.3a'!N41/'Tab. RF.IS.App.3a'!N59*100</f>
        <v>3.5608308605341246</v>
      </c>
      <c r="O41" s="41">
        <f>'Tab. RF.IS.App.3a'!O41/'Tab. RF.IS.App.3a'!O59*100</f>
        <v>1.8183569759880545</v>
      </c>
      <c r="P41" s="41">
        <f>'Tab. RF.IS.App.3a'!P41/'Tab. RF.IS.App.3a'!P59*100</f>
        <v>1.7350847427981739</v>
      </c>
      <c r="Q41" s="102"/>
      <c r="R41" s="41">
        <f>'Tab. RF.IS.App.3a'!R41/'Tab. RF.IS.App.3a'!R59*100</f>
        <v>2.5608194622279128</v>
      </c>
      <c r="S41" s="41">
        <f>'Tab. RF.IS.App.3a'!S41/'Tab. RF.IS.App.3a'!S59*100</f>
        <v>2.2471910112359552</v>
      </c>
      <c r="T41" s="41">
        <f>'Tab. RF.IS.App.3a'!T41/'Tab. RF.IS.App.3a'!T59*100</f>
        <v>2.9556650246305418</v>
      </c>
      <c r="U41" s="41">
        <f>'Tab. RF.IS.App.3a'!U41/'Tab. RF.IS.App.3a'!U59*100</f>
        <v>1.6151545363908275</v>
      </c>
      <c r="V41" s="102"/>
      <c r="W41" s="41">
        <f>'Tab. RF.IS.App.3a'!W41/'Tab. RF.IS.App.3a'!W59*100</f>
        <v>2.6656793780081451</v>
      </c>
      <c r="X41" s="41">
        <f>'Tab. RF.IS.App.3a'!X41/'Tab. RF.IS.App.3a'!X59*100</f>
        <v>3.7389100126742716</v>
      </c>
      <c r="Y41" s="41">
        <f>'Tab. RF.IS.App.3a'!Y41/'Tab. RF.IS.App.3a'!Y59*100</f>
        <v>2.0898917146012228</v>
      </c>
      <c r="Z41" s="41">
        <f>'Tab. RF.IS.App.3a'!Z41/'Tab. RF.IS.App.3a'!Z59*100</f>
        <v>2.0935198821796761</v>
      </c>
    </row>
    <row r="42" spans="1:26" x14ac:dyDescent="0.3">
      <c r="A42" s="146" t="s">
        <v>6</v>
      </c>
      <c r="B42" s="147"/>
      <c r="C42" s="40">
        <f>'Tab. RF.IS.App.3a'!C42/'Tab. RF.IS.App.3a'!C59*100</f>
        <v>3.976985855419326</v>
      </c>
      <c r="D42" s="40">
        <f>'Tab. RF.IS.App.3a'!D42/'Tab. RF.IS.App.3a'!D59*100</f>
        <v>2.1951989892608972</v>
      </c>
      <c r="E42" s="40">
        <f>'Tab. RF.IS.App.3a'!E42/'Tab. RF.IS.App.3a'!E59*100</f>
        <v>2.1919770773638967</v>
      </c>
      <c r="F42" s="40">
        <f>'Tab. RF.IS.App.3a'!F42/'Tab. RF.IS.App.3a'!F59*100</f>
        <v>3.7271593587182821</v>
      </c>
      <c r="G42" s="102"/>
      <c r="H42" s="41">
        <f>'Tab. RF.IS.App.3a'!H42/'Tab. RF.IS.App.3a'!H59*100</f>
        <v>1.9104946349123266</v>
      </c>
      <c r="I42" s="41">
        <f>'Tab. RF.IS.App.3a'!I42/'Tab. RF.IS.App.3a'!I59*100</f>
        <v>2.6143790849673203</v>
      </c>
      <c r="J42" s="41">
        <f>'Tab. RF.IS.App.3a'!J42/'Tab. RF.IS.App.3a'!J59*100</f>
        <v>3.7992812737717387</v>
      </c>
      <c r="K42" s="41">
        <f>'Tab. RF.IS.App.3a'!K42/'Tab. RF.IS.App.3a'!K59*100</f>
        <v>3.6503054069419942</v>
      </c>
      <c r="L42" s="102"/>
      <c r="M42" s="41">
        <f>'Tab. RF.IS.App.3a'!M42/'Tab. RF.IS.App.3a'!M59*100</f>
        <v>1.7500000000000002</v>
      </c>
      <c r="N42" s="41">
        <f>'Tab. RF.IS.App.3a'!N42/'Tab. RF.IS.App.3a'!N59*100</f>
        <v>3.2640949554896146</v>
      </c>
      <c r="O42" s="41">
        <f>'Tab. RF.IS.App.3a'!O42/'Tab. RF.IS.App.3a'!O59*100</f>
        <v>2.755232292093158</v>
      </c>
      <c r="P42" s="41">
        <f>'Tab. RF.IS.App.3a'!P42/'Tab. RF.IS.App.3a'!P59*100</f>
        <v>3.4509296346177396</v>
      </c>
      <c r="Q42" s="102"/>
      <c r="R42" s="41">
        <f>'Tab. RF.IS.App.3a'!R42/'Tab. RF.IS.App.3a'!R59*100</f>
        <v>2.6888604353393086</v>
      </c>
      <c r="S42" s="41">
        <f>'Tab. RF.IS.App.3a'!S42/'Tab. RF.IS.App.3a'!S59*100</f>
        <v>2.4719101123595504</v>
      </c>
      <c r="T42" s="41">
        <f>'Tab. RF.IS.App.3a'!T42/'Tab. RF.IS.App.3a'!T59*100</f>
        <v>5.3524062144751801</v>
      </c>
      <c r="U42" s="41">
        <f>'Tab. RF.IS.App.3a'!U42/'Tab. RF.IS.App.3a'!U59*100</f>
        <v>6.7696909272183454</v>
      </c>
      <c r="V42" s="102"/>
      <c r="W42" s="41">
        <f>'Tab. RF.IS.App.3a'!W42/'Tab. RF.IS.App.3a'!W59*100</f>
        <v>1.9992595335061087</v>
      </c>
      <c r="X42" s="41">
        <f>'Tab. RF.IS.App.3a'!X42/'Tab. RF.IS.App.3a'!X59*100</f>
        <v>2.8517110266159698</v>
      </c>
      <c r="Y42" s="41">
        <f>'Tab. RF.IS.App.3a'!Y42/'Tab. RF.IS.App.3a'!Y59*100</f>
        <v>3.6882138677830336</v>
      </c>
      <c r="Z42" s="41">
        <f>'Tab. RF.IS.App.3a'!Z42/'Tab. RF.IS.App.3a'!Z59*100</f>
        <v>3.7967599410898383</v>
      </c>
    </row>
    <row r="43" spans="1:26" x14ac:dyDescent="0.3">
      <c r="A43" s="146" t="s">
        <v>7</v>
      </c>
      <c r="B43" s="147"/>
      <c r="C43" s="40">
        <f>'Tab. RF.IS.App.3a'!C43/'Tab. RF.IS.App.3a'!C59*100</f>
        <v>10.275732662150247</v>
      </c>
      <c r="D43" s="40">
        <f>'Tab. RF.IS.App.3a'!D43/'Tab. RF.IS.App.3a'!D59*100</f>
        <v>11.339229311433986</v>
      </c>
      <c r="E43" s="40">
        <f>'Tab. RF.IS.App.3a'!E43/'Tab. RF.IS.App.3a'!E59*100</f>
        <v>11.303724928366762</v>
      </c>
      <c r="F43" s="40">
        <f>'Tab. RF.IS.App.3a'!F43/'Tab. RF.IS.App.3a'!F59*100</f>
        <v>10.02927406655887</v>
      </c>
      <c r="G43" s="102"/>
      <c r="H43" s="41">
        <f>'Tab. RF.IS.App.3a'!H43/'Tab. RF.IS.App.3a'!H59*100</f>
        <v>12.562156503533107</v>
      </c>
      <c r="I43" s="41">
        <f>'Tab. RF.IS.App.3a'!I43/'Tab. RF.IS.App.3a'!I59*100</f>
        <v>15.032679738562091</v>
      </c>
      <c r="J43" s="41">
        <f>'Tab. RF.IS.App.3a'!J43/'Tab. RF.IS.App.3a'!J59*100</f>
        <v>10.025968575400675</v>
      </c>
      <c r="K43" s="41">
        <f>'Tab. RF.IS.App.3a'!K43/'Tab. RF.IS.App.3a'!K59*100</f>
        <v>12.174001778503433</v>
      </c>
      <c r="L43" s="102"/>
      <c r="M43" s="41">
        <f>'Tab. RF.IS.App.3a'!M43/'Tab. RF.IS.App.3a'!M59*100</f>
        <v>9.75</v>
      </c>
      <c r="N43" s="41">
        <f>'Tab. RF.IS.App.3a'!N43/'Tab. RF.IS.App.3a'!N59*100</f>
        <v>9.940652818991099</v>
      </c>
      <c r="O43" s="41">
        <f>'Tab. RF.IS.App.3a'!O43/'Tab. RF.IS.App.3a'!O59*100</f>
        <v>9.1230943378049663</v>
      </c>
      <c r="P43" s="41">
        <f>'Tab. RF.IS.App.3a'!P43/'Tab. RF.IS.App.3a'!P59*100</f>
        <v>8.9150473125426348</v>
      </c>
      <c r="Q43" s="102"/>
      <c r="R43" s="41">
        <f>'Tab. RF.IS.App.3a'!R43/'Tab. RF.IS.App.3a'!R59*100</f>
        <v>7.9385403329065296</v>
      </c>
      <c r="S43" s="41">
        <f>'Tab. RF.IS.App.3a'!S43/'Tab. RF.IS.App.3a'!S59*100</f>
        <v>7.415730337078652</v>
      </c>
      <c r="T43" s="41">
        <f>'Tab. RF.IS.App.3a'!T43/'Tab. RF.IS.App.3a'!T59*100</f>
        <v>8.3175445244410753</v>
      </c>
      <c r="U43" s="41">
        <f>'Tab. RF.IS.App.3a'!U43/'Tab. RF.IS.App.3a'!U59*100</f>
        <v>7.3280159521435699</v>
      </c>
      <c r="V43" s="102"/>
      <c r="W43" s="41">
        <f>'Tab. RF.IS.App.3a'!W43/'Tab. RF.IS.App.3a'!W59*100</f>
        <v>11.477230655312846</v>
      </c>
      <c r="X43" s="41">
        <f>'Tab. RF.IS.App.3a'!X43/'Tab. RF.IS.App.3a'!X59*100</f>
        <v>10.709759188846641</v>
      </c>
      <c r="Y43" s="41">
        <f>'Tab. RF.IS.App.3a'!Y43/'Tab. RF.IS.App.3a'!Y59*100</f>
        <v>9.797191501986056</v>
      </c>
      <c r="Z43" s="41">
        <f>'Tab. RF.IS.App.3a'!Z43/'Tab. RF.IS.App.3a'!Z59*100</f>
        <v>10.444035346097202</v>
      </c>
    </row>
    <row r="44" spans="1:26" x14ac:dyDescent="0.3">
      <c r="A44" s="136" t="s">
        <v>8</v>
      </c>
      <c r="B44" s="148"/>
      <c r="C44" s="57">
        <f>SUM(C36:C43)</f>
        <v>53.108492023421078</v>
      </c>
      <c r="D44" s="57">
        <f t="shared" ref="D44" si="56">SUM(D36:D43)</f>
        <v>51.705622236260268</v>
      </c>
      <c r="E44" s="57">
        <f t="shared" ref="E44" si="57">SUM(E36:E43)</f>
        <v>51.203438395415475</v>
      </c>
      <c r="F44" s="57">
        <f t="shared" ref="F44" si="58">SUM(F36:F43)</f>
        <v>52.22118301047314</v>
      </c>
      <c r="G44" s="107"/>
      <c r="H44" s="56">
        <f t="shared" ref="H44" si="59">SUM(H36:H43)</f>
        <v>55.744569484428155</v>
      </c>
      <c r="I44" s="56">
        <f t="shared" ref="I44" si="60">SUM(I36:I43)</f>
        <v>62.962962962962962</v>
      </c>
      <c r="J44" s="56">
        <f t="shared" ref="J44" si="61">SUM(J36:J43)</f>
        <v>52.95490910998609</v>
      </c>
      <c r="K44" s="56">
        <f t="shared" ref="K44" si="62">SUM(K36:K43)</f>
        <v>55.065090310071866</v>
      </c>
      <c r="L44" s="107"/>
      <c r="M44" s="56">
        <f t="shared" ref="M44" si="63">SUM(M36:M43)</f>
        <v>45</v>
      </c>
      <c r="N44" s="56">
        <f t="shared" ref="N44" si="64">SUM(N36:N43)</f>
        <v>44.955489614243319</v>
      </c>
      <c r="O44" s="56">
        <f t="shared" ref="O44" si="65">SUM(O36:O43)</f>
        <v>48.731966956479845</v>
      </c>
      <c r="P44" s="56">
        <f t="shared" ref="P44" si="66">SUM(P36:P43)</f>
        <v>48.654084970178218</v>
      </c>
      <c r="Q44" s="107"/>
      <c r="R44" s="56">
        <f t="shared" ref="R44" si="67">SUM(R36:R43)</f>
        <v>40.973111395646605</v>
      </c>
      <c r="S44" s="43">
        <f t="shared" ref="S44" si="68">SUM(S36:S43)</f>
        <v>38.651685393258425</v>
      </c>
      <c r="T44" s="56">
        <f t="shared" ref="T44" si="69">SUM(T36:T43)</f>
        <v>52.860932171277</v>
      </c>
      <c r="U44" s="56">
        <f t="shared" ref="U44" si="70">SUM(U36:U43)</f>
        <v>52.931206380857432</v>
      </c>
      <c r="V44" s="107"/>
      <c r="W44" s="56">
        <f t="shared" ref="W44" si="71">SUM(W36:W43)</f>
        <v>52.017771195853385</v>
      </c>
      <c r="X44" s="56">
        <f t="shared" ref="X44" si="72">SUM(X36:X43)</f>
        <v>48.415716096324466</v>
      </c>
      <c r="Y44" s="56">
        <f t="shared" ref="Y44" si="73">SUM(Y36:Y43)</f>
        <v>52.228338799795623</v>
      </c>
      <c r="Z44" s="56">
        <f t="shared" ref="Z44" si="74">SUM(Z36:Z43)</f>
        <v>52.208394698085428</v>
      </c>
    </row>
    <row r="45" spans="1:26" x14ac:dyDescent="0.3">
      <c r="A45" s="146" t="s">
        <v>9</v>
      </c>
      <c r="B45" s="147"/>
      <c r="C45" s="40">
        <f>'Tab. RF.IS.App.3a'!C45/'Tab. RF.IS.App.3a'!C59*100</f>
        <v>8.3797409213193585</v>
      </c>
      <c r="D45" s="40">
        <f>'Tab. RF.IS.App.3a'!D45/'Tab. RF.IS.App.3a'!D59*100</f>
        <v>7.0277953253316481</v>
      </c>
      <c r="E45" s="40">
        <f>'Tab. RF.IS.App.3a'!E45/'Tab. RF.IS.App.3a'!E59*100</f>
        <v>6.9770773638968482</v>
      </c>
      <c r="F45" s="40">
        <f>'Tab. RF.IS.App.3a'!F45/'Tab. RF.IS.App.3a'!F59*100</f>
        <v>7.8001648647791759</v>
      </c>
      <c r="G45" s="102"/>
      <c r="H45" s="41">
        <f>'Tab. RF.IS.App.3a'!H45/'Tab. RF.IS.App.3a'!H59*100</f>
        <v>6.254907092384193</v>
      </c>
      <c r="I45" s="41">
        <f>'Tab. RF.IS.App.3a'!I45/'Tab. RF.IS.App.3a'!I59*100</f>
        <v>6.1002178649237475</v>
      </c>
      <c r="J45" s="41">
        <f>'Tab. RF.IS.App.3a'!J45/'Tab. RF.IS.App.3a'!J59*100</f>
        <v>7.9238255121580146</v>
      </c>
      <c r="K45" s="41">
        <f>'Tab. RF.IS.App.3a'!K45/'Tab. RF.IS.App.3a'!K59*100</f>
        <v>9.6068341181101218</v>
      </c>
      <c r="L45" s="102"/>
      <c r="M45" s="41">
        <f>'Tab. RF.IS.App.3a'!M45/'Tab. RF.IS.App.3a'!M59*100</f>
        <v>8</v>
      </c>
      <c r="N45" s="41">
        <f>'Tab. RF.IS.App.3a'!N45/'Tab. RF.IS.App.3a'!N59*100</f>
        <v>7.8635014836795243</v>
      </c>
      <c r="O45" s="41">
        <f>'Tab. RF.IS.App.3a'!O45/'Tab. RF.IS.App.3a'!O59*100</f>
        <v>5.8380096818477396</v>
      </c>
      <c r="P45" s="41">
        <f>'Tab. RF.IS.App.3a'!P45/'Tab. RF.IS.App.3a'!P59*100</f>
        <v>6.4383537683871754</v>
      </c>
      <c r="Q45" s="102"/>
      <c r="R45" s="41">
        <f>'Tab. RF.IS.App.3a'!R45/'Tab. RF.IS.App.3a'!R59*100</f>
        <v>8.1946222791293213</v>
      </c>
      <c r="S45" s="41">
        <f>'Tab. RF.IS.App.3a'!S45/'Tab. RF.IS.App.3a'!S59*100</f>
        <v>8.7640449438202239</v>
      </c>
      <c r="T45" s="41">
        <f>'Tab. RF.IS.App.3a'!T45/'Tab. RF.IS.App.3a'!T59*100</f>
        <v>8.6870026525198938</v>
      </c>
      <c r="U45" s="41">
        <f>'Tab. RF.IS.App.3a'!U45/'Tab. RF.IS.App.3a'!U59*100</f>
        <v>8.0458624127617142</v>
      </c>
      <c r="V45" s="102"/>
      <c r="W45" s="41">
        <f>'Tab. RF.IS.App.3a'!W45/'Tab. RF.IS.App.3a'!W59*100</f>
        <v>6.7937800814513141</v>
      </c>
      <c r="X45" s="41">
        <f>'Tab. RF.IS.App.3a'!X45/'Tab. RF.IS.App.3a'!X59*100</f>
        <v>7.6045627376425857</v>
      </c>
      <c r="Y45" s="41">
        <f>'Tab. RF.IS.App.3a'!Y45/'Tab. RF.IS.App.3a'!Y59*100</f>
        <v>7.6001681143177358</v>
      </c>
      <c r="Z45" s="114">
        <f>'Tab. RF.IS.App.3a'!Z45/'Tab. RF.IS.App.3a'!Z59*100</f>
        <v>8.1575846833578805</v>
      </c>
    </row>
    <row r="46" spans="1:26" x14ac:dyDescent="0.3">
      <c r="A46" s="146" t="s">
        <v>10</v>
      </c>
      <c r="B46" s="147"/>
      <c r="C46" s="40">
        <f>'Tab. RF.IS.App.3a'!C46/'Tab. RF.IS.App.3a'!C59*100</f>
        <v>1.5508549295031688</v>
      </c>
      <c r="D46" s="40">
        <f>'Tab. RF.IS.App.3a'!D46/'Tab. RF.IS.App.3a'!D59*100</f>
        <v>1.6582438408085913</v>
      </c>
      <c r="E46" s="40">
        <f>'Tab. RF.IS.App.3a'!E46/'Tab. RF.IS.App.3a'!E59*100</f>
        <v>1.6045845272206303</v>
      </c>
      <c r="F46" s="40">
        <f>'Tab. RF.IS.App.3a'!F46/'Tab. RF.IS.App.3a'!F59*100</f>
        <v>1.5730847679739597</v>
      </c>
      <c r="G46" s="102"/>
      <c r="H46" s="41">
        <f>'Tab. RF.IS.App.3a'!H46/'Tab. RF.IS.App.3a'!H59*100</f>
        <v>1.5702695629416383</v>
      </c>
      <c r="I46" s="41">
        <f>'Tab. RF.IS.App.3a'!I46/'Tab. RF.IS.App.3a'!I59*100</f>
        <v>1.5250544662309369</v>
      </c>
      <c r="J46" s="41">
        <f>'Tab. RF.IS.App.3a'!J46/'Tab. RF.IS.App.3a'!J59*100</f>
        <v>1.5255882275791517</v>
      </c>
      <c r="K46" s="41">
        <f>'Tab. RF.IS.App.3a'!K46/'Tab. RF.IS.App.3a'!K59*100</f>
        <v>1.7901657506888058</v>
      </c>
      <c r="L46" s="102"/>
      <c r="M46" s="41">
        <f>'Tab. RF.IS.App.3a'!M46/'Tab. RF.IS.App.3a'!M59*100</f>
        <v>1.125</v>
      </c>
      <c r="N46" s="41">
        <f>'Tab. RF.IS.App.3a'!N46/'Tab. RF.IS.App.3a'!N59*100</f>
        <v>1.1869436201780417</v>
      </c>
      <c r="O46" s="41">
        <f>'Tab. RF.IS.App.3a'!O46/'Tab. RF.IS.App.3a'!O59*100</f>
        <v>1.4498687411189517</v>
      </c>
      <c r="P46" s="41">
        <f>'Tab. RF.IS.App.3a'!P46/'Tab. RF.IS.App.3a'!P59*100</f>
        <v>1.651129029436972</v>
      </c>
      <c r="Q46" s="102"/>
      <c r="R46" s="41">
        <f>'Tab. RF.IS.App.3a'!R46/'Tab. RF.IS.App.3a'!R59*100</f>
        <v>2.0486555697823303</v>
      </c>
      <c r="S46" s="41">
        <f>'Tab. RF.IS.App.3a'!S46/'Tab. RF.IS.App.3a'!S59*100</f>
        <v>2.696629213483146</v>
      </c>
      <c r="T46" s="41">
        <f>'Tab. RF.IS.App.3a'!T46/'Tab. RF.IS.App.3a'!T59*100</f>
        <v>1.1841606669192877</v>
      </c>
      <c r="U46" s="41">
        <f>'Tab. RF.IS.App.3a'!U46/'Tab. RF.IS.App.3a'!U59*100</f>
        <v>1.4656031904287139</v>
      </c>
      <c r="V46" s="102"/>
      <c r="W46" s="41">
        <f>'Tab. RF.IS.App.3a'!W46/'Tab. RF.IS.App.3a'!W59*100</f>
        <v>1.5734912995186967</v>
      </c>
      <c r="X46" s="41">
        <f>'Tab. RF.IS.App.3a'!X46/'Tab. RF.IS.App.3a'!X59*100</f>
        <v>1.7110266159695817</v>
      </c>
      <c r="Y46" s="41">
        <f>'Tab. RF.IS.App.3a'!Y46/'Tab. RF.IS.App.3a'!Y59*100</f>
        <v>1.497783198457304</v>
      </c>
      <c r="Z46" s="41">
        <f>'Tab. RF.IS.App.3a'!Z46/'Tab. RF.IS.App.3a'!Z59*100</f>
        <v>1.7076583210603828</v>
      </c>
    </row>
    <row r="47" spans="1:26" x14ac:dyDescent="0.3">
      <c r="A47" s="146" t="s">
        <v>11</v>
      </c>
      <c r="B47" s="147"/>
      <c r="C47" s="40">
        <f>'Tab. RF.IS.App.3a'!C47/'Tab. RF.IS.App.3a'!C59*100</f>
        <v>3.2448888855396723</v>
      </c>
      <c r="D47" s="40">
        <f>'Tab. RF.IS.App.3a'!D47/'Tab. RF.IS.App.3a'!D59*100</f>
        <v>3.0638029058749212</v>
      </c>
      <c r="E47" s="40">
        <f>'Tab. RF.IS.App.3a'!E47/'Tab. RF.IS.App.3a'!E59*100</f>
        <v>2.994269340974212</v>
      </c>
      <c r="F47" s="40">
        <f>'Tab. RF.IS.App.3a'!F47/'Tab. RF.IS.App.3a'!F59*100</f>
        <v>3.3308497933906134</v>
      </c>
      <c r="G47" s="102"/>
      <c r="H47" s="41">
        <f>'Tab. RF.IS.App.3a'!H47/'Tab. RF.IS.App.3a'!H59*100</f>
        <v>2.9049986914420312</v>
      </c>
      <c r="I47" s="41">
        <f>'Tab. RF.IS.App.3a'!I47/'Tab. RF.IS.App.3a'!I59*100</f>
        <v>4.1394335511982572</v>
      </c>
      <c r="J47" s="41">
        <f>'Tab. RF.IS.App.3a'!J47/'Tab. RF.IS.App.3a'!J59*100</f>
        <v>3.2442357631875773</v>
      </c>
      <c r="K47" s="41">
        <f>'Tab. RF.IS.App.3a'!K47/'Tab. RF.IS.App.3a'!K59*100</f>
        <v>3.883551758823272</v>
      </c>
      <c r="L47" s="102"/>
      <c r="M47" s="41">
        <f>'Tab. RF.IS.App.3a'!M47/'Tab. RF.IS.App.3a'!M59*100</f>
        <v>2.625</v>
      </c>
      <c r="N47" s="41">
        <f>'Tab. RF.IS.App.3a'!N47/'Tab. RF.IS.App.3a'!N59*100</f>
        <v>2.2255192878338281</v>
      </c>
      <c r="O47" s="41">
        <f>'Tab. RF.IS.App.3a'!O47/'Tab. RF.IS.App.3a'!O59*100</f>
        <v>3.155029984826955</v>
      </c>
      <c r="P47" s="41">
        <f>'Tab. RF.IS.App.3a'!P47/'Tab. RF.IS.App.3a'!P59*100</f>
        <v>3.337239606107778</v>
      </c>
      <c r="Q47" s="102"/>
      <c r="R47" s="41">
        <f>'Tab. RF.IS.App.3a'!R47/'Tab. RF.IS.App.3a'!R59*100</f>
        <v>3.5851472471190782</v>
      </c>
      <c r="S47" s="41">
        <f>'Tab. RF.IS.App.3a'!S47/'Tab. RF.IS.App.3a'!S59*100</f>
        <v>3.3707865168539324</v>
      </c>
      <c r="T47" s="41">
        <f>'Tab. RF.IS.App.3a'!T47/'Tab. RF.IS.App.3a'!T59*100</f>
        <v>2.7567260325881016</v>
      </c>
      <c r="U47" s="41">
        <f>'Tab. RF.IS.App.3a'!U47/'Tab. RF.IS.App.3a'!U59*100</f>
        <v>2.4925224327018944</v>
      </c>
      <c r="V47" s="102"/>
      <c r="W47" s="41">
        <f>'Tab. RF.IS.App.3a'!W47/'Tab. RF.IS.App.3a'!W59*100</f>
        <v>2.961865975564606</v>
      </c>
      <c r="X47" s="41">
        <f>'Tab. RF.IS.App.3a'!X47/'Tab. RF.IS.App.3a'!X59*100</f>
        <v>3.1051964512040557</v>
      </c>
      <c r="Y47" s="41">
        <f>'Tab. RF.IS.App.3a'!Y47/'Tab. RF.IS.App.3a'!Y59*100</f>
        <v>3.2077695185667428</v>
      </c>
      <c r="Z47" s="41">
        <f>'Tab. RF.IS.App.3a'!Z47/'Tab. RF.IS.App.3a'!Z59*100</f>
        <v>3.5508100147275408</v>
      </c>
    </row>
    <row r="48" spans="1:26" x14ac:dyDescent="0.3">
      <c r="A48" s="146" t="s">
        <v>12</v>
      </c>
      <c r="B48" s="147"/>
      <c r="C48" s="40">
        <f>'Tab. RF.IS.App.3a'!C48/'Tab. RF.IS.App.3a'!C59*100</f>
        <v>12.271572934642542</v>
      </c>
      <c r="D48" s="40">
        <f>'Tab. RF.IS.App.3a'!D48/'Tab. RF.IS.App.3a'!D59*100</f>
        <v>11.149715729627289</v>
      </c>
      <c r="E48" s="40">
        <f>'Tab. RF.IS.App.3a'!E48/'Tab. RF.IS.App.3a'!E59*100</f>
        <v>11.031518624641834</v>
      </c>
      <c r="F48" s="40">
        <f>'Tab. RF.IS.App.3a'!F48/'Tab. RF.IS.App.3a'!F59*100</f>
        <v>11.651237014256575</v>
      </c>
      <c r="G48" s="102"/>
      <c r="H48" s="41">
        <f>'Tab. RF.IS.App.3a'!H48/'Tab. RF.IS.App.3a'!H59*100</f>
        <v>7.5634650615022236</v>
      </c>
      <c r="I48" s="41">
        <f>'Tab. RF.IS.App.3a'!I48/'Tab. RF.IS.App.3a'!I59*100</f>
        <v>5.4466230936819171</v>
      </c>
      <c r="J48" s="41">
        <f>'Tab. RF.IS.App.3a'!J48/'Tab. RF.IS.App.3a'!J59*100</f>
        <v>11.367940613278074</v>
      </c>
      <c r="K48" s="41">
        <f>'Tab. RF.IS.App.3a'!K48/'Tab. RF.IS.App.3a'!K59*100</f>
        <v>12.283336005947781</v>
      </c>
      <c r="L48" s="102"/>
      <c r="M48" s="41">
        <f>'Tab. RF.IS.App.3a'!M48/'Tab. RF.IS.App.3a'!M59*100</f>
        <v>10.5</v>
      </c>
      <c r="N48" s="41">
        <f>'Tab. RF.IS.App.3a'!N48/'Tab. RF.IS.App.3a'!N59*100</f>
        <v>12.759643916913946</v>
      </c>
      <c r="O48" s="41">
        <f>'Tab. RF.IS.App.3a'!O48/'Tab. RF.IS.App.3a'!O59*100</f>
        <v>9.9780833794947128</v>
      </c>
      <c r="P48" s="41">
        <f>'Tab. RF.IS.App.3a'!P48/'Tab. RF.IS.App.3a'!P59*100</f>
        <v>11.785283263078727</v>
      </c>
      <c r="Q48" s="102"/>
      <c r="R48" s="41">
        <f>'Tab. RF.IS.App.3a'!R48/'Tab. RF.IS.App.3a'!R59*100</f>
        <v>19.974391805377721</v>
      </c>
      <c r="S48" s="41">
        <f>'Tab. RF.IS.App.3a'!S48/'Tab. RF.IS.App.3a'!S59*100</f>
        <v>29.213483146067414</v>
      </c>
      <c r="T48" s="41">
        <f>'Tab. RF.IS.App.3a'!T48/'Tab. RF.IS.App.3a'!T59*100</f>
        <v>13.565744600227358</v>
      </c>
      <c r="U48" s="41">
        <f>'Tab. RF.IS.App.3a'!U48/'Tab. RF.IS.App.3a'!U59*100</f>
        <v>16.859421734795614</v>
      </c>
      <c r="V48" s="102"/>
      <c r="W48" s="41">
        <f>'Tab. RF.IS.App.3a'!W48/'Tab. RF.IS.App.3a'!W59*100</f>
        <v>9.7926693817104784</v>
      </c>
      <c r="X48" s="41">
        <f>'Tab. RF.IS.App.3a'!X48/'Tab. RF.IS.App.3a'!X59*100</f>
        <v>15.272496831432193</v>
      </c>
      <c r="Y48" s="41">
        <f>'Tab. RF.IS.App.3a'!Y48/'Tab. RF.IS.App.3a'!Y59*100</f>
        <v>11.225751157846158</v>
      </c>
      <c r="Z48" s="41">
        <f>'Tab. RF.IS.App.3a'!Z48/'Tab. RF.IS.App.3a'!Z59*100</f>
        <v>12.411634756995582</v>
      </c>
    </row>
    <row r="49" spans="1:26" x14ac:dyDescent="0.3">
      <c r="A49" s="149" t="s">
        <v>13</v>
      </c>
      <c r="B49" s="150"/>
      <c r="C49" s="42">
        <f>SUM(C45:C48)</f>
        <v>25.447057671004742</v>
      </c>
      <c r="D49" s="110">
        <f t="shared" ref="D49" si="75">SUM(D45:D48)</f>
        <v>22.899557801642452</v>
      </c>
      <c r="E49" s="110">
        <f t="shared" ref="E49" si="76">SUM(E45:E48)</f>
        <v>22.607449856733524</v>
      </c>
      <c r="F49" s="42">
        <f t="shared" ref="F49" si="77">SUM(F45:F48)</f>
        <v>24.355336440400322</v>
      </c>
      <c r="G49" s="107"/>
      <c r="H49" s="168">
        <f>SUM(H45:H48)</f>
        <v>18.293640408270086</v>
      </c>
      <c r="I49" s="168">
        <f t="shared" ref="I49" si="78">SUM(I45:I48)</f>
        <v>17.21132897603486</v>
      </c>
      <c r="J49" s="43">
        <f t="shared" ref="J49" si="79">SUM(J45:J48)</f>
        <v>24.061590116202815</v>
      </c>
      <c r="K49" s="43">
        <f t="shared" ref="K49" si="80">SUM(K45:K48)</f>
        <v>27.56388763356998</v>
      </c>
      <c r="L49" s="107"/>
      <c r="M49" s="168">
        <f>SUM(M45:M48)</f>
        <v>22.25</v>
      </c>
      <c r="N49" s="168">
        <f t="shared" ref="N49" si="81">SUM(N45:N48)</f>
        <v>24.03560830860534</v>
      </c>
      <c r="O49" s="168">
        <f t="shared" ref="O49" si="82">SUM(O45:O48)</f>
        <v>20.420991787288358</v>
      </c>
      <c r="P49" s="168">
        <f t="shared" ref="P49" si="83">SUM(P45:P48)</f>
        <v>23.212005667010651</v>
      </c>
      <c r="Q49" s="107"/>
      <c r="R49" s="43">
        <f>SUM(R45:R48)</f>
        <v>33.802816901408448</v>
      </c>
      <c r="S49" s="56">
        <f t="shared" ref="S49" si="84">SUM(S45:S48)</f>
        <v>44.044943820224717</v>
      </c>
      <c r="T49" s="43">
        <f t="shared" ref="T49" si="85">SUM(T45:T48)</f>
        <v>26.193633952254643</v>
      </c>
      <c r="U49" s="43">
        <f t="shared" ref="U49" si="86">SUM(U45:U48)</f>
        <v>28.863409770687937</v>
      </c>
      <c r="V49" s="107"/>
      <c r="W49" s="168">
        <f>SUM(W45:W48)</f>
        <v>21.121806738245095</v>
      </c>
      <c r="X49" s="43">
        <f t="shared" ref="X49" si="87">SUM(X45:X48)</f>
        <v>27.693282636248416</v>
      </c>
      <c r="Y49" s="168">
        <f t="shared" ref="Y49" si="88">SUM(Y45:Y48)</f>
        <v>23.531471989187942</v>
      </c>
      <c r="Z49" s="43">
        <f t="shared" ref="Z49" si="89">SUM(Z45:Z48)</f>
        <v>25.827687776141385</v>
      </c>
    </row>
    <row r="50" spans="1:26" x14ac:dyDescent="0.3">
      <c r="A50" s="146" t="s">
        <v>14</v>
      </c>
      <c r="B50" s="147"/>
      <c r="C50" s="40">
        <f>'Tab. RF.IS.App.3a'!C50/'Tab. RF.IS.App.3a'!C59*100</f>
        <v>2.0704440810544003</v>
      </c>
      <c r="D50" s="40">
        <f>'Tab. RF.IS.App.3a'!D50/'Tab. RF.IS.App.3a'!D59*100</f>
        <v>2.6058117498420721</v>
      </c>
      <c r="E50" s="40">
        <f>'Tab. RF.IS.App.3a'!E50/'Tab. RF.IS.App.3a'!E59*100</f>
        <v>2.6504297994269339</v>
      </c>
      <c r="F50" s="40">
        <f>'Tab. RF.IS.App.3a'!F50/'Tab. RF.IS.App.3a'!F59*100</f>
        <v>2.2446973780159158</v>
      </c>
      <c r="G50" s="102"/>
      <c r="H50" s="41">
        <f>'Tab. RF.IS.App.3a'!H50/'Tab. RF.IS.App.3a'!H59*100</f>
        <v>2.6694582570007852</v>
      </c>
      <c r="I50" s="41">
        <f>'Tab. RF.IS.App.3a'!I50/'Tab. RF.IS.App.3a'!I59*100</f>
        <v>1.7429193899782136</v>
      </c>
      <c r="J50" s="41">
        <f>'Tab. RF.IS.App.3a'!J50/'Tab. RF.IS.App.3a'!J59*100</f>
        <v>2.1834588043962961</v>
      </c>
      <c r="K50" s="41">
        <f>'Tab. RF.IS.App.3a'!K50/'Tab. RF.IS.App.3a'!K59*100</f>
        <v>2.2406227677595232</v>
      </c>
      <c r="L50" s="102"/>
      <c r="M50" s="41">
        <f>'Tab. RF.IS.App.3a'!M50/'Tab. RF.IS.App.3a'!M59*100</f>
        <v>3.125</v>
      </c>
      <c r="N50" s="41">
        <f>'Tab. RF.IS.App.3a'!N50/'Tab. RF.IS.App.3a'!N59*100</f>
        <v>3.1157270029673589</v>
      </c>
      <c r="O50" s="41">
        <f>'Tab. RF.IS.App.3a'!O50/'Tab. RF.IS.App.3a'!O59*100</f>
        <v>2.4878976903253776</v>
      </c>
      <c r="P50" s="41">
        <f>'Tab. RF.IS.App.3a'!P50/'Tab. RF.IS.App.3a'!P59*100</f>
        <v>2.5641474122400436</v>
      </c>
      <c r="Q50" s="102"/>
      <c r="R50" s="41">
        <f>'Tab. RF.IS.App.3a'!R50/'Tab. RF.IS.App.3a'!R59*100</f>
        <v>2.8169014084507045</v>
      </c>
      <c r="S50" s="41">
        <f>'Tab. RF.IS.App.3a'!S50/'Tab. RF.IS.App.3a'!S59*100</f>
        <v>1.5730337078651686</v>
      </c>
      <c r="T50" s="41">
        <f>'Tab. RF.IS.App.3a'!T50/'Tab. RF.IS.App.3a'!T59*100</f>
        <v>1.8188707843880259</v>
      </c>
      <c r="U50" s="41">
        <f>'Tab. RF.IS.App.3a'!U50/'Tab. RF.IS.App.3a'!U59*100</f>
        <v>1.0568295114656032</v>
      </c>
      <c r="V50" s="102"/>
      <c r="W50" s="41">
        <f>'Tab. RF.IS.App.3a'!W50/'Tab. RF.IS.App.3a'!W59*100</f>
        <v>2.7582376897445391</v>
      </c>
      <c r="X50" s="41">
        <f>'Tab. RF.IS.App.3a'!X50/'Tab. RF.IS.App.3a'!X59*100</f>
        <v>2.2813688212927756</v>
      </c>
      <c r="Y50" s="41">
        <f>'Tab. RF.IS.App.3a'!Y50/'Tab. RF.IS.App.3a'!Y59*100</f>
        <v>2.2196858569709756</v>
      </c>
      <c r="Z50" s="41">
        <f>'Tab. RF.IS.App.3a'!Z50/'Tab. RF.IS.App.3a'!Z59*100</f>
        <v>2.2893961708394697</v>
      </c>
    </row>
    <row r="51" spans="1:26" x14ac:dyDescent="0.3">
      <c r="A51" s="146" t="s">
        <v>15</v>
      </c>
      <c r="B51" s="147"/>
      <c r="C51" s="40">
        <f>'Tab. RF.IS.App.3a'!C51/'Tab. RF.IS.App.3a'!C59*100</f>
        <v>0.33044212176245846</v>
      </c>
      <c r="D51" s="40">
        <f>'Tab. RF.IS.App.3a'!D51/'Tab. RF.IS.App.3a'!D59*100</f>
        <v>0.42640555906506628</v>
      </c>
      <c r="E51" s="40">
        <f>'Tab. RF.IS.App.3a'!E51/'Tab. RF.IS.App.3a'!E59*100</f>
        <v>0.42979942693409745</v>
      </c>
      <c r="F51" s="40">
        <f>'Tab. RF.IS.App.3a'!F51/'Tab. RF.IS.App.3a'!F59*100</f>
        <v>0.37041734039292773</v>
      </c>
      <c r="G51" s="102"/>
      <c r="H51" s="41">
        <f>'Tab. RF.IS.App.3a'!H51/'Tab. RF.IS.App.3a'!H59*100</f>
        <v>0.57576550641193402</v>
      </c>
      <c r="I51" s="41">
        <f>'Tab. RF.IS.App.3a'!I51/'Tab. RF.IS.App.3a'!I59*100</f>
        <v>0</v>
      </c>
      <c r="J51" s="41">
        <f>'Tab. RF.IS.App.3a'!J51/'Tab. RF.IS.App.3a'!J59*100</f>
        <v>0.35831387876085302</v>
      </c>
      <c r="K51" s="41">
        <f>'Tab. RF.IS.App.3a'!K51/'Tab. RF.IS.App.3a'!K59*100</f>
        <v>0.33383384113007858</v>
      </c>
      <c r="L51" s="102"/>
      <c r="M51" s="41">
        <f>'Tab. RF.IS.App.3a'!M51/'Tab. RF.IS.App.3a'!M59*100</f>
        <v>0.25</v>
      </c>
      <c r="N51" s="41">
        <f>'Tab. RF.IS.App.3a'!N51/'Tab. RF.IS.App.3a'!N59*100</f>
        <v>0.44510385756676557</v>
      </c>
      <c r="O51" s="41">
        <f>'Tab. RF.IS.App.3a'!O51/'Tab. RF.IS.App.3a'!O59*100</f>
        <v>0.41424821174827198</v>
      </c>
      <c r="P51" s="41">
        <f>'Tab. RF.IS.App.3a'!P51/'Tab. RF.IS.App.3a'!P59*100</f>
        <v>0.48099627446521959</v>
      </c>
      <c r="Q51" s="102"/>
      <c r="R51" s="41">
        <f>'Tab. RF.IS.App.3a'!R51/'Tab. RF.IS.App.3a'!R59*100</f>
        <v>0.25608194622279129</v>
      </c>
      <c r="S51" s="41">
        <f>'Tab. RF.IS.App.3a'!S51/'Tab. RF.IS.App.3a'!S59*100</f>
        <v>0.22471910112359553</v>
      </c>
      <c r="T51" s="41">
        <f>'Tab. RF.IS.App.3a'!T51/'Tab. RF.IS.App.3a'!T59*100</f>
        <v>0.2652519893899204</v>
      </c>
      <c r="U51" s="41">
        <f>'Tab. RF.IS.App.3a'!U51/'Tab. RF.IS.App.3a'!U59*100</f>
        <v>0.14955134596211367</v>
      </c>
      <c r="V51" s="102"/>
      <c r="W51" s="41">
        <f>'Tab. RF.IS.App.3a'!W51/'Tab. RF.IS.App.3a'!W59*100</f>
        <v>0.48130322102924838</v>
      </c>
      <c r="X51" s="41">
        <f>'Tab. RF.IS.App.3a'!X51/'Tab. RF.IS.App.3a'!X59*100</f>
        <v>0.25348542458808615</v>
      </c>
      <c r="Y51" s="41">
        <f>'Tab. RF.IS.App.3a'!Y51/'Tab. RF.IS.App.3a'!Y59*100</f>
        <v>0.36383564353171921</v>
      </c>
      <c r="Z51" s="41">
        <f>'Tab. RF.IS.App.3a'!Z51/'Tab. RF.IS.App.3a'!Z59*100</f>
        <v>0.38217967599410896</v>
      </c>
    </row>
    <row r="52" spans="1:26" x14ac:dyDescent="0.3">
      <c r="A52" s="146" t="s">
        <v>16</v>
      </c>
      <c r="B52" s="147"/>
      <c r="C52" s="40">
        <f>'Tab. RF.IS.App.3a'!C52/'Tab. RF.IS.App.3a'!C59*100</f>
        <v>4.6088575067256468</v>
      </c>
      <c r="D52" s="40">
        <f>'Tab. RF.IS.App.3a'!D52/'Tab. RF.IS.App.3a'!D59*100</f>
        <v>4.7062539481996204</v>
      </c>
      <c r="E52" s="40">
        <f>'Tab. RF.IS.App.3a'!E52/'Tab. RF.IS.App.3a'!E59*100</f>
        <v>4.8853868194842409</v>
      </c>
      <c r="F52" s="40">
        <f>'Tab. RF.IS.App.3a'!F52/'Tab. RF.IS.App.3a'!F59*100</f>
        <v>4.9950857613899373</v>
      </c>
      <c r="G52" s="102"/>
      <c r="H52" s="41">
        <f>'Tab. RF.IS.App.3a'!H52/'Tab. RF.IS.App.3a'!H59*100</f>
        <v>4.7369798482072758</v>
      </c>
      <c r="I52" s="41">
        <f>'Tab. RF.IS.App.3a'!I52/'Tab. RF.IS.App.3a'!I59*100</f>
        <v>1.7429193899782136</v>
      </c>
      <c r="J52" s="41">
        <f>'Tab. RF.IS.App.3a'!J52/'Tab. RF.IS.App.3a'!J59*100</f>
        <v>5.1244655457335471</v>
      </c>
      <c r="K52" s="41">
        <f>'Tab. RF.IS.App.3a'!K52/'Tab. RF.IS.App.3a'!K59*100</f>
        <v>2.8660145487411985</v>
      </c>
      <c r="L52" s="102"/>
      <c r="M52" s="41">
        <f>'Tab. RF.IS.App.3a'!M52/'Tab. RF.IS.App.3a'!M59*100</f>
        <v>6.5</v>
      </c>
      <c r="N52" s="41">
        <f>'Tab. RF.IS.App.3a'!N52/'Tab. RF.IS.App.3a'!N59*100</f>
        <v>4.896142433234421</v>
      </c>
      <c r="O52" s="41">
        <f>'Tab. RF.IS.App.3a'!O52/'Tab. RF.IS.App.3a'!O59*100</f>
        <v>6.5220009151995368</v>
      </c>
      <c r="P52" s="41">
        <f>'Tab. RF.IS.App.3a'!P52/'Tab. RF.IS.App.3a'!P59*100</f>
        <v>5.8996379409861301</v>
      </c>
      <c r="Q52" s="102"/>
      <c r="R52" s="41">
        <f>'Tab. RF.IS.App.3a'!R52/'Tab. RF.IS.App.3a'!R59*100</f>
        <v>5.8898847631241997</v>
      </c>
      <c r="S52" s="41">
        <f>'Tab. RF.IS.App.3a'!S52/'Tab. RF.IS.App.3a'!S59*100</f>
        <v>4.7191011235955056</v>
      </c>
      <c r="T52" s="41">
        <f>'Tab. RF.IS.App.3a'!T52/'Tab. RF.IS.App.3a'!T59*100</f>
        <v>5.6176582038651004</v>
      </c>
      <c r="U52" s="41">
        <f>'Tab. RF.IS.App.3a'!U52/'Tab. RF.IS.App.3a'!U59*100</f>
        <v>4.9651046859421735</v>
      </c>
      <c r="V52" s="102"/>
      <c r="W52" s="41">
        <f>'Tab. RF.IS.App.3a'!W52/'Tab. RF.IS.App.3a'!W59*100</f>
        <v>5.1647537948907818</v>
      </c>
      <c r="X52" s="41">
        <f>'Tab. RF.IS.App.3a'!X52/'Tab. RF.IS.App.3a'!X59*100</f>
        <v>3.9290240811153359</v>
      </c>
      <c r="Y52" s="41">
        <f>'Tab. RF.IS.App.3a'!Y52/'Tab. RF.IS.App.3a'!Y59*100</f>
        <v>5.385014751207291</v>
      </c>
      <c r="Z52" s="41">
        <f>'Tab. RF.IS.App.3a'!Z52/'Tab. RF.IS.App.3a'!Z59*100</f>
        <v>4.2982326951399115</v>
      </c>
    </row>
    <row r="53" spans="1:26" x14ac:dyDescent="0.3">
      <c r="A53" s="146" t="s">
        <v>17</v>
      </c>
      <c r="B53" s="147"/>
      <c r="C53" s="40">
        <f>'Tab. RF.IS.App.3a'!C53/'Tab. RF.IS.App.3a'!C59*100</f>
        <v>4.3518888327895047</v>
      </c>
      <c r="D53" s="40">
        <f>'Tab. RF.IS.App.3a'!D53/'Tab. RF.IS.App.3a'!D59*100</f>
        <v>6.0644346178142765</v>
      </c>
      <c r="E53" s="40">
        <f>'Tab. RF.IS.App.3a'!E53/'Tab. RF.IS.App.3a'!E59*100</f>
        <v>6.4183381088825211</v>
      </c>
      <c r="F53" s="40">
        <f>'Tab. RF.IS.App.3a'!F53/'Tab. RF.IS.App.3a'!F59*100</f>
        <v>4.992179491244201</v>
      </c>
      <c r="G53" s="102"/>
      <c r="H53" s="41">
        <f>'Tab. RF.IS.App.3a'!H53/'Tab. RF.IS.App.3a'!H59*100</f>
        <v>6.3857628892959957</v>
      </c>
      <c r="I53" s="41">
        <f>'Tab. RF.IS.App.3a'!I53/'Tab. RF.IS.App.3a'!I59*100</f>
        <v>6.5359477124183014</v>
      </c>
      <c r="J53" s="41">
        <f>'Tab. RF.IS.App.3a'!J53/'Tab. RF.IS.App.3a'!J59*100</f>
        <v>4.8033995225979069</v>
      </c>
      <c r="K53" s="41">
        <f>'Tab. RF.IS.App.3a'!K53/'Tab. RF.IS.App.3a'!K59*100</f>
        <v>3.0803096345321226</v>
      </c>
      <c r="L53" s="102"/>
      <c r="M53" s="41">
        <f>'Tab. RF.IS.App.3a'!M53/'Tab. RF.IS.App.3a'!M59*100</f>
        <v>8.75</v>
      </c>
      <c r="N53" s="41">
        <f>'Tab. RF.IS.App.3a'!N53/'Tab. RF.IS.App.3a'!N59*100</f>
        <v>8.6053412462908021</v>
      </c>
      <c r="O53" s="41">
        <f>'Tab. RF.IS.App.3a'!O53/'Tab. RF.IS.App.3a'!O59*100</f>
        <v>7.4974109486765732</v>
      </c>
      <c r="P53" s="41">
        <f>'Tab. RF.IS.App.3a'!P53/'Tab. RF.IS.App.3a'!P59*100</f>
        <v>6.774176621831983</v>
      </c>
      <c r="Q53" s="102"/>
      <c r="R53" s="41">
        <f>'Tab. RF.IS.App.3a'!R53/'Tab. RF.IS.App.3a'!R59*100</f>
        <v>4.0973111395646606</v>
      </c>
      <c r="S53" s="41">
        <f>'Tab. RF.IS.App.3a'!S53/'Tab. RF.IS.App.3a'!S59*100</f>
        <v>3.1460674157303372</v>
      </c>
      <c r="T53" s="41">
        <f>'Tab. RF.IS.App.3a'!T53/'Tab. RF.IS.App.3a'!T59*100</f>
        <v>3.0977643046608563</v>
      </c>
      <c r="U53" s="41">
        <f>'Tab. RF.IS.App.3a'!U53/'Tab. RF.IS.App.3a'!U59*100</f>
        <v>3.1206380857427716</v>
      </c>
      <c r="V53" s="102"/>
      <c r="W53" s="41">
        <f>'Tab. RF.IS.App.3a'!W53/'Tab. RF.IS.App.3a'!W59*100</f>
        <v>6.4050351721584606</v>
      </c>
      <c r="X53" s="41">
        <f>'Tab. RF.IS.App.3a'!X53/'Tab. RF.IS.App.3a'!X59*100</f>
        <v>6.4638783269961975</v>
      </c>
      <c r="Y53" s="41">
        <f>'Tab. RF.IS.App.3a'!Y53/'Tab. RF.IS.App.3a'!Y59*100</f>
        <v>5.1901175152044567</v>
      </c>
      <c r="Z53" s="41">
        <f>'Tab. RF.IS.App.3a'!Z53/'Tab. RF.IS.App.3a'!Z59*100</f>
        <v>4.6384388807069223</v>
      </c>
    </row>
    <row r="54" spans="1:26" x14ac:dyDescent="0.3">
      <c r="A54" s="146" t="s">
        <v>18</v>
      </c>
      <c r="B54" s="147"/>
      <c r="C54" s="40">
        <f>'Tab. RF.IS.App.3a'!C54/'Tab. RF.IS.App.3a'!C59*100</f>
        <v>0.34589038515158138</v>
      </c>
      <c r="D54" s="40">
        <f>'Tab. RF.IS.App.3a'!D54/'Tab. RF.IS.App.3a'!D59*100</f>
        <v>0.80543272267845856</v>
      </c>
      <c r="E54" s="40">
        <f>'Tab. RF.IS.App.3a'!E54/'Tab. RF.IS.App.3a'!E59*100</f>
        <v>0.98853868194842409</v>
      </c>
      <c r="F54" s="40">
        <f>'Tab. RF.IS.App.3a'!F54/'Tab. RF.IS.App.3a'!F59*100</f>
        <v>0.41110512243323505</v>
      </c>
      <c r="G54" s="102"/>
      <c r="H54" s="41">
        <f>'Tab. RF.IS.App.3a'!H54/'Tab. RF.IS.App.3a'!H59*100</f>
        <v>0.86364825961790115</v>
      </c>
      <c r="I54" s="41">
        <f>'Tab. RF.IS.App.3a'!I54/'Tab. RF.IS.App.3a'!I59*100</f>
        <v>0.4357298474945534</v>
      </c>
      <c r="J54" s="41">
        <f>'Tab. RF.IS.App.3a'!J54/'Tab. RF.IS.App.3a'!J59*100</f>
        <v>0.3861186160585473</v>
      </c>
      <c r="K54" s="41">
        <f>'Tab. RF.IS.App.3a'!K54/'Tab. RF.IS.App.3a'!K59*100</f>
        <v>0.2726066737612432</v>
      </c>
      <c r="L54" s="102"/>
      <c r="M54" s="41">
        <f>'Tab. RF.IS.App.3a'!M54/'Tab. RF.IS.App.3a'!M59*100</f>
        <v>1.375</v>
      </c>
      <c r="N54" s="41">
        <f>'Tab. RF.IS.App.3a'!N54/'Tab. RF.IS.App.3a'!N59*100</f>
        <v>1.6320474777448073</v>
      </c>
      <c r="O54" s="41">
        <f>'Tab. RF.IS.App.3a'!O54/'Tab. RF.IS.App.3a'!O59*100</f>
        <v>0.63582283663688255</v>
      </c>
      <c r="P54" s="41">
        <f>'Tab. RF.IS.App.3a'!P54/'Tab. RF.IS.App.3a'!P59*100</f>
        <v>0.52472320850751231</v>
      </c>
      <c r="Q54" s="102"/>
      <c r="R54" s="41">
        <f>'Tab. RF.IS.App.3a'!R54/'Tab. RF.IS.App.3a'!R59*100</f>
        <v>1.4084507042253522</v>
      </c>
      <c r="S54" s="41">
        <f>'Tab. RF.IS.App.3a'!S54/'Tab. RF.IS.App.3a'!S59*100</f>
        <v>0.22471910112359553</v>
      </c>
      <c r="T54" s="41">
        <f>'Tab. RF.IS.App.3a'!T54/'Tab. RF.IS.App.3a'!T59*100</f>
        <v>0.38840469874952632</v>
      </c>
      <c r="U54" s="41">
        <f>'Tab. RF.IS.App.3a'!U54/'Tab. RF.IS.App.3a'!U59*100</f>
        <v>0.2791625124626122</v>
      </c>
      <c r="V54" s="102"/>
      <c r="W54" s="41">
        <f>'Tab. RF.IS.App.3a'!W54/'Tab. RF.IS.App.3a'!W59*100</f>
        <v>1.0181414291003332</v>
      </c>
      <c r="X54" s="41">
        <f>'Tab. RF.IS.App.3a'!X54/'Tab. RF.IS.App.3a'!X59*100</f>
        <v>0.88719898605830161</v>
      </c>
      <c r="Y54" s="41">
        <f>'Tab. RF.IS.App.3a'!Y54/'Tab. RF.IS.App.3a'!Y59*100</f>
        <v>0.42893873716480146</v>
      </c>
      <c r="Z54" s="41">
        <f>'Tab. RF.IS.App.3a'!Z54/'Tab. RF.IS.App.3a'!Z59*100</f>
        <v>0.37923416789396169</v>
      </c>
    </row>
    <row r="55" spans="1:26" x14ac:dyDescent="0.3">
      <c r="A55" s="146" t="s">
        <v>19</v>
      </c>
      <c r="B55" s="147"/>
      <c r="C55" s="40">
        <f>'Tab. RF.IS.App.3a'!C55/'Tab. RF.IS.App.3a'!C59*100</f>
        <v>1.772782420629837</v>
      </c>
      <c r="D55" s="40">
        <f>'Tab. RF.IS.App.3a'!D55/'Tab. RF.IS.App.3a'!D59*100</f>
        <v>2.3531269740998102</v>
      </c>
      <c r="E55" s="40">
        <f>'Tab. RF.IS.App.3a'!E55/'Tab. RF.IS.App.3a'!E59*100</f>
        <v>2.4068767908309456</v>
      </c>
      <c r="F55" s="40">
        <f>'Tab. RF.IS.App.3a'!F55/'Tab. RF.IS.App.3a'!F59*100</f>
        <v>2.0864377582617335</v>
      </c>
      <c r="G55" s="102"/>
      <c r="H55" s="41">
        <f>'Tab. RF.IS.App.3a'!H55/'Tab. RF.IS.App.3a'!H59*100</f>
        <v>2.3815755037948181</v>
      </c>
      <c r="I55" s="41">
        <f>'Tab. RF.IS.App.3a'!I55/'Tab. RF.IS.App.3a'!I59*100</f>
        <v>2.1786492374727668</v>
      </c>
      <c r="J55" s="41">
        <f>'Tab. RF.IS.App.3a'!J55/'Tab. RF.IS.App.3a'!J59*100</f>
        <v>1.9987933793248172</v>
      </c>
      <c r="K55" s="41">
        <f>'Tab. RF.IS.App.3a'!K55/'Tab. RF.IS.App.3a'!K59*100</f>
        <v>1.4475851713631793</v>
      </c>
      <c r="L55" s="102"/>
      <c r="M55" s="41">
        <f>'Tab. RF.IS.App.3a'!M55/'Tab. RF.IS.App.3a'!M59*100</f>
        <v>2</v>
      </c>
      <c r="N55" s="41">
        <f>'Tab. RF.IS.App.3a'!N55/'Tab. RF.IS.App.3a'!N59*100</f>
        <v>3.7091988130563793</v>
      </c>
      <c r="O55" s="41">
        <f>'Tab. RF.IS.App.3a'!O55/'Tab. RF.IS.App.3a'!O59*100</f>
        <v>3.2320994195708197</v>
      </c>
      <c r="P55" s="41">
        <f>'Tab. RF.IS.App.3a'!P55/'Tab. RF.IS.App.3a'!P59*100</f>
        <v>2.572892799048502</v>
      </c>
      <c r="Q55" s="102"/>
      <c r="R55" s="41">
        <f>'Tab. RF.IS.App.3a'!R55/'Tab. RF.IS.App.3a'!R59*100</f>
        <v>2.6888604353393086</v>
      </c>
      <c r="S55" s="41">
        <f>'Tab. RF.IS.App.3a'!S55/'Tab. RF.IS.App.3a'!S59*100</f>
        <v>1.1235955056179776</v>
      </c>
      <c r="T55" s="41">
        <f>'Tab. RF.IS.App.3a'!T55/'Tab. RF.IS.App.3a'!T59*100</f>
        <v>1.7241379310344827</v>
      </c>
      <c r="U55" s="41">
        <f>'Tab. RF.IS.App.3a'!U55/'Tab. RF.IS.App.3a'!U59*100</f>
        <v>0.98703888334995016</v>
      </c>
      <c r="V55" s="102"/>
      <c r="W55" s="41">
        <f>'Tab. RF.IS.App.3a'!W55/'Tab. RF.IS.App.3a'!W59*100</f>
        <v>2.3694927804516848</v>
      </c>
      <c r="X55" s="41">
        <f>'Tab. RF.IS.App.3a'!X55/'Tab. RF.IS.App.3a'!X59*100</f>
        <v>2.5348542458808616</v>
      </c>
      <c r="Y55" s="41">
        <f>'Tab. RF.IS.App.3a'!Y55/'Tab. RF.IS.App.3a'!Y59*100</f>
        <v>2.1978474774611443</v>
      </c>
      <c r="Z55" s="41">
        <f>'Tab. RF.IS.App.3a'!Z55/'Tab. RF.IS.App.3a'!Z59*100</f>
        <v>1.8873343151693669</v>
      </c>
    </row>
    <row r="56" spans="1:26" x14ac:dyDescent="0.3">
      <c r="A56" s="146" t="s">
        <v>20</v>
      </c>
      <c r="B56" s="147"/>
      <c r="C56" s="40">
        <f>'Tab. RF.IS.App.3a'!C56/'Tab. RF.IS.App.3a'!C59*100</f>
        <v>5.9551171430509191</v>
      </c>
      <c r="D56" s="40">
        <f>'Tab. RF.IS.App.3a'!D56/'Tab. RF.IS.App.3a'!D59*100</f>
        <v>5.7327858496525588</v>
      </c>
      <c r="E56" s="40">
        <f>'Tab. RF.IS.App.3a'!E56/'Tab. RF.IS.App.3a'!E59*100</f>
        <v>5.6017191977077365</v>
      </c>
      <c r="F56" s="40">
        <f>'Tab. RF.IS.App.3a'!F56/'Tab. RF.IS.App.3a'!F59*100</f>
        <v>6.2680320852224094</v>
      </c>
      <c r="G56" s="102"/>
      <c r="H56" s="41">
        <f>'Tab. RF.IS.App.3a'!H56/'Tab. RF.IS.App.3a'!H59*100</f>
        <v>5.7053127453546191</v>
      </c>
      <c r="I56" s="41">
        <f>'Tab. RF.IS.App.3a'!I56/'Tab. RF.IS.App.3a'!I59*100</f>
        <v>3.9215686274509802</v>
      </c>
      <c r="J56" s="41">
        <f>'Tab. RF.IS.App.3a'!J56/'Tab. RF.IS.App.3a'!J59*100</f>
        <v>6.1925871521128979</v>
      </c>
      <c r="K56" s="41">
        <f>'Tab. RF.IS.App.3a'!K56/'Tab. RF.IS.App.3a'!K59*100</f>
        <v>5.1634911147717828</v>
      </c>
      <c r="L56" s="102"/>
      <c r="M56" s="41">
        <f>'Tab. RF.IS.App.3a'!M56/'Tab. RF.IS.App.3a'!M59*100</f>
        <v>6.25</v>
      </c>
      <c r="N56" s="41">
        <f>'Tab. RF.IS.App.3a'!N56/'Tab. RF.IS.App.3a'!N59*100</f>
        <v>6.0830860534124627</v>
      </c>
      <c r="O56" s="41">
        <f>'Tab. RF.IS.App.3a'!O56/'Tab. RF.IS.App.3a'!O59*100</f>
        <v>7.6804508561932519</v>
      </c>
      <c r="P56" s="41">
        <f>'Tab. RF.IS.App.3a'!P56/'Tab. RF.IS.App.3a'!P59*100</f>
        <v>6.9613278995329955</v>
      </c>
      <c r="Q56" s="102"/>
      <c r="R56" s="41">
        <f>'Tab. RF.IS.App.3a'!R56/'Tab. RF.IS.App.3a'!R59*100</f>
        <v>6.4020486555697822</v>
      </c>
      <c r="S56" s="41">
        <f>'Tab. RF.IS.App.3a'!S56/'Tab. RF.IS.App.3a'!S59*100</f>
        <v>3.1460674157303372</v>
      </c>
      <c r="T56" s="41">
        <f>'Tab. RF.IS.App.3a'!T56/'Tab. RF.IS.App.3a'!T59*100</f>
        <v>6.3944676013641528</v>
      </c>
      <c r="U56" s="41">
        <f>'Tab. RF.IS.App.3a'!U56/'Tab. RF.IS.App.3a'!U59*100</f>
        <v>5.3240279162512465</v>
      </c>
      <c r="V56" s="102"/>
      <c r="W56" s="41">
        <f>'Tab. RF.IS.App.3a'!W56/'Tab. RF.IS.App.3a'!W59*100</f>
        <v>5.886708626434654</v>
      </c>
      <c r="X56" s="41">
        <f>'Tab. RF.IS.App.3a'!X56/'Tab. RF.IS.App.3a'!X59*100</f>
        <v>4.6261089987325725</v>
      </c>
      <c r="Y56" s="41">
        <f>'Tab. RF.IS.App.3a'!Y56/'Tab. RF.IS.App.3a'!Y59*100</f>
        <v>6.455919436981854</v>
      </c>
      <c r="Z56" s="41">
        <f>'Tab. RF.IS.App.3a'!Z56/'Tab. RF.IS.App.3a'!Z59*100</f>
        <v>5.9322533136966129</v>
      </c>
    </row>
    <row r="57" spans="1:26" x14ac:dyDescent="0.3">
      <c r="A57" s="146" t="s">
        <v>21</v>
      </c>
      <c r="B57" s="147"/>
      <c r="C57" s="40">
        <f>'Tab. RF.IS.App.3a'!C57/'Tab. RF.IS.App.3a'!C59*100</f>
        <v>2.0090278144098384</v>
      </c>
      <c r="D57" s="40">
        <f>'Tab. RF.IS.App.3a'!D57/'Tab. RF.IS.App.3a'!D59*100</f>
        <v>2.7005685407454201</v>
      </c>
      <c r="E57" s="40">
        <f>'Tab. RF.IS.App.3a'!E57/'Tab. RF.IS.App.3a'!E59*100</f>
        <v>2.8080229226361033</v>
      </c>
      <c r="F57" s="40">
        <f>'Tab. RF.IS.App.3a'!F57/'Tab. RF.IS.App.3a'!F59*100</f>
        <v>2.0555256121661749</v>
      </c>
      <c r="G57" s="102"/>
      <c r="H57" s="41">
        <f>'Tab. RF.IS.App.3a'!H57/'Tab. RF.IS.App.3a'!H59*100</f>
        <v>2.6432870976184244</v>
      </c>
      <c r="I57" s="41">
        <f>'Tab. RF.IS.App.3a'!I57/'Tab. RF.IS.App.3a'!I59*100</f>
        <v>3.2679738562091507</v>
      </c>
      <c r="J57" s="41">
        <f>'Tab. RF.IS.App.3a'!J57/'Tab. RF.IS.App.3a'!J59*100</f>
        <v>1.9363638748262204</v>
      </c>
      <c r="K57" s="41">
        <f>'Tab. RF.IS.App.3a'!K57/'Tab. RF.IS.App.3a'!K59*100</f>
        <v>1.966558304299022</v>
      </c>
      <c r="L57" s="102"/>
      <c r="M57" s="41">
        <f>'Tab. RF.IS.App.3a'!M57/'Tab. RF.IS.App.3a'!M59*100</f>
        <v>4.5</v>
      </c>
      <c r="N57" s="41">
        <f>'Tab. RF.IS.App.3a'!N57/'Tab. RF.IS.App.3a'!N59*100</f>
        <v>2.5222551928783381</v>
      </c>
      <c r="O57" s="41">
        <f>'Tab. RF.IS.App.3a'!O57/'Tab. RF.IS.App.3a'!O59*100</f>
        <v>2.3771103778810723</v>
      </c>
      <c r="P57" s="41">
        <f>'Tab. RF.IS.App.3a'!P57/'Tab. RF.IS.App.3a'!P59*100</f>
        <v>2.3560072061987301</v>
      </c>
      <c r="Q57" s="102"/>
      <c r="R57" s="41">
        <f>'Tab. RF.IS.App.3a'!R57/'Tab. RF.IS.App.3a'!R59*100</f>
        <v>1.6645326504481435</v>
      </c>
      <c r="S57" s="41">
        <f>'Tab. RF.IS.App.3a'!S57/'Tab. RF.IS.App.3a'!S59*100</f>
        <v>3.1460674157303372</v>
      </c>
      <c r="T57" s="41">
        <f>'Tab. RF.IS.App.3a'!T57/'Tab. RF.IS.App.3a'!T59*100</f>
        <v>1.638878363016294</v>
      </c>
      <c r="U57" s="41">
        <f>'Tab. RF.IS.App.3a'!U57/'Tab. RF.IS.App.3a'!U59*100</f>
        <v>2.3230309072781652</v>
      </c>
      <c r="V57" s="102"/>
      <c r="W57" s="41">
        <f>'Tab. RF.IS.App.3a'!W57/'Tab. RF.IS.App.3a'!W59*100</f>
        <v>2.7767493520918176</v>
      </c>
      <c r="X57" s="41">
        <f>'Tab. RF.IS.App.3a'!X57/'Tab. RF.IS.App.3a'!X59*100</f>
        <v>2.915082382762991</v>
      </c>
      <c r="Y57" s="41">
        <f>'Tab. RF.IS.App.3a'!Y57/'Tab. RF.IS.App.3a'!Y59*100</f>
        <v>1.9988297924941902</v>
      </c>
      <c r="Z57" s="41">
        <f>'Tab. RF.IS.App.3a'!Z57/'Tab. RF.IS.App.3a'!Z59*100</f>
        <v>2.1568483063328427</v>
      </c>
    </row>
    <row r="58" spans="1:26" ht="22.8" x14ac:dyDescent="0.3">
      <c r="A58" s="135" t="s">
        <v>22</v>
      </c>
      <c r="B58" s="148"/>
      <c r="C58" s="218">
        <f>SUM(C50:C57)</f>
        <v>21.444450305574186</v>
      </c>
      <c r="D58" s="86">
        <f t="shared" ref="D58" si="90">SUM(D50:D57)</f>
        <v>25.39481996209728</v>
      </c>
      <c r="E58" s="86">
        <f t="shared" ref="E58" si="91">SUM(E50:E57)</f>
        <v>26.189111747851001</v>
      </c>
      <c r="F58" s="218">
        <f t="shared" ref="F58" si="92">SUM(F50:F57)</f>
        <v>23.423480549126534</v>
      </c>
      <c r="G58" s="107"/>
      <c r="H58" s="43">
        <f>SUM(H50:H57)</f>
        <v>25.961790107301752</v>
      </c>
      <c r="I58" s="43">
        <f t="shared" ref="I58" si="93">SUM(I50:I57)</f>
        <v>19.825708061002178</v>
      </c>
      <c r="J58" s="168">
        <f t="shared" ref="J58" si="94">SUM(J50:J57)</f>
        <v>22.983500773811087</v>
      </c>
      <c r="K58" s="168">
        <f t="shared" ref="K58" si="95">SUM(K50:K57)</f>
        <v>17.37102205635815</v>
      </c>
      <c r="L58" s="107"/>
      <c r="M58" s="43">
        <f>SUM(M50:M57)</f>
        <v>32.75</v>
      </c>
      <c r="N58" s="43">
        <f t="shared" ref="N58" si="96">SUM(N50:N57)</f>
        <v>31.00890207715133</v>
      </c>
      <c r="O58" s="43">
        <f t="shared" ref="O58" si="97">SUM(O50:O57)</f>
        <v>30.84704125623179</v>
      </c>
      <c r="P58" s="43">
        <f t="shared" ref="P58" si="98">SUM(P50:P57)</f>
        <v>28.133909362811117</v>
      </c>
      <c r="Q58" s="107"/>
      <c r="R58" s="168">
        <f>SUM(R50:R57)</f>
        <v>25.224071702944943</v>
      </c>
      <c r="S58" s="168">
        <f t="shared" ref="S58" si="99">SUM(S50:S57)</f>
        <v>17.303370786516854</v>
      </c>
      <c r="T58" s="168">
        <f t="shared" ref="T58" si="100">SUM(T50:T57)</f>
        <v>20.945433876468357</v>
      </c>
      <c r="U58" s="168">
        <f t="shared" ref="U58" si="101">SUM(U50:U57)</f>
        <v>18.205383848454638</v>
      </c>
      <c r="V58" s="107"/>
      <c r="W58" s="43">
        <f>SUM(W50:W57)</f>
        <v>26.860422065901517</v>
      </c>
      <c r="X58" s="168">
        <f t="shared" ref="X58" si="102">SUM(X50:X57)</f>
        <v>23.891001267427121</v>
      </c>
      <c r="Y58" s="43">
        <f t="shared" ref="Y58" si="103">SUM(Y50:Y57)</f>
        <v>24.240189211016435</v>
      </c>
      <c r="Z58" s="168">
        <f t="shared" ref="Z58" si="104">SUM(Z50:Z57)</f>
        <v>21.963917525773201</v>
      </c>
    </row>
    <row r="59" spans="1:26" x14ac:dyDescent="0.3">
      <c r="A59" s="152" t="s">
        <v>46</v>
      </c>
      <c r="B59" s="153"/>
      <c r="C59" s="60">
        <f>C44+C49+C58</f>
        <v>100</v>
      </c>
      <c r="D59" s="60">
        <f t="shared" ref="D59" si="105">D44+D49+D58</f>
        <v>100</v>
      </c>
      <c r="E59" s="60">
        <f t="shared" ref="E59" si="106">E44+E49+E58</f>
        <v>100</v>
      </c>
      <c r="F59" s="60">
        <f t="shared" ref="F59" si="107">F44+F49+F58</f>
        <v>100</v>
      </c>
      <c r="G59" s="109"/>
      <c r="H59" s="62">
        <f>H44+H49+H58</f>
        <v>99.999999999999986</v>
      </c>
      <c r="I59" s="62">
        <f t="shared" ref="I59" si="108">I44+I49+I58</f>
        <v>100</v>
      </c>
      <c r="J59" s="62">
        <f t="shared" ref="J59" si="109">J44+J49+J58</f>
        <v>99.999999999999986</v>
      </c>
      <c r="K59" s="62">
        <f t="shared" ref="K59" si="110">K44+K49+K58</f>
        <v>100</v>
      </c>
      <c r="L59" s="109"/>
      <c r="M59" s="62">
        <f>M44+M49+M58</f>
        <v>100</v>
      </c>
      <c r="N59" s="62">
        <f t="shared" ref="N59" si="111">N44+N49+N58</f>
        <v>100</v>
      </c>
      <c r="O59" s="62">
        <f t="shared" ref="O59" si="112">O44+O49+O58</f>
        <v>100</v>
      </c>
      <c r="P59" s="62">
        <f t="shared" ref="P59" si="113">P44+P49+P58</f>
        <v>100</v>
      </c>
      <c r="Q59" s="109"/>
      <c r="R59" s="62">
        <f>R44+R49+R58</f>
        <v>100</v>
      </c>
      <c r="S59" s="62">
        <f t="shared" ref="S59" si="114">S44+S49+S58</f>
        <v>99.999999999999986</v>
      </c>
      <c r="T59" s="62">
        <f t="shared" ref="T59" si="115">T44+T49+T58</f>
        <v>100</v>
      </c>
      <c r="U59" s="62">
        <f t="shared" ref="U59" si="116">U44+U49+U58</f>
        <v>100</v>
      </c>
      <c r="V59" s="109"/>
      <c r="W59" s="62">
        <f>W44+W49+W58</f>
        <v>100</v>
      </c>
      <c r="X59" s="62">
        <f t="shared" ref="X59" si="117">X44+X49+X58</f>
        <v>100</v>
      </c>
      <c r="Y59" s="62">
        <f t="shared" ref="Y59" si="118">Y44+Y49+Y58</f>
        <v>100</v>
      </c>
      <c r="Z59" s="62">
        <f t="shared" ref="Z59" si="119">Z44+Z49+Z58</f>
        <v>100.00000000000001</v>
      </c>
    </row>
    <row r="61" spans="1:26" x14ac:dyDescent="0.3">
      <c r="A61" s="208" t="s">
        <v>48</v>
      </c>
      <c r="B61" s="208"/>
      <c r="C61" s="208"/>
      <c r="D61" s="208"/>
      <c r="E61" s="208"/>
      <c r="F61" s="208"/>
      <c r="G61" s="117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</row>
    <row r="62" spans="1:26" x14ac:dyDescent="0.3">
      <c r="A62" s="347" t="s">
        <v>27</v>
      </c>
      <c r="B62" s="120"/>
      <c r="C62" s="347" t="s">
        <v>23</v>
      </c>
      <c r="D62" s="347"/>
      <c r="E62" s="347"/>
      <c r="F62" s="347"/>
      <c r="G62" s="121"/>
      <c r="H62" s="349" t="s">
        <v>30</v>
      </c>
      <c r="I62" s="349"/>
      <c r="J62" s="349"/>
      <c r="K62" s="349"/>
      <c r="L62" s="122"/>
      <c r="M62" s="349" t="s">
        <v>35</v>
      </c>
      <c r="N62" s="349"/>
      <c r="O62" s="349"/>
      <c r="P62" s="349"/>
      <c r="Q62" s="123"/>
      <c r="R62" s="349" t="s">
        <v>36</v>
      </c>
      <c r="S62" s="349"/>
      <c r="T62" s="349"/>
      <c r="U62" s="349"/>
      <c r="V62" s="123"/>
      <c r="W62" s="349" t="s">
        <v>37</v>
      </c>
      <c r="X62" s="349"/>
      <c r="Y62" s="349"/>
      <c r="Z62" s="349"/>
    </row>
    <row r="63" spans="1:26" x14ac:dyDescent="0.3">
      <c r="A63" s="345"/>
      <c r="B63" s="120"/>
      <c r="C63" s="362"/>
      <c r="D63" s="362"/>
      <c r="E63" s="362"/>
      <c r="F63" s="362"/>
      <c r="G63" s="122"/>
      <c r="H63" s="361" t="s">
        <v>31</v>
      </c>
      <c r="I63" s="361"/>
      <c r="J63" s="361" t="s">
        <v>32</v>
      </c>
      <c r="K63" s="361"/>
      <c r="L63" s="124"/>
      <c r="M63" s="361" t="s">
        <v>31</v>
      </c>
      <c r="N63" s="361"/>
      <c r="O63" s="361" t="s">
        <v>32</v>
      </c>
      <c r="P63" s="361"/>
      <c r="Q63" s="125"/>
      <c r="R63" s="361" t="s">
        <v>31</v>
      </c>
      <c r="S63" s="361"/>
      <c r="T63" s="361" t="s">
        <v>32</v>
      </c>
      <c r="U63" s="361"/>
      <c r="V63" s="125"/>
      <c r="W63" s="361" t="s">
        <v>31</v>
      </c>
      <c r="X63" s="361"/>
      <c r="Y63" s="361" t="s">
        <v>32</v>
      </c>
      <c r="Z63" s="361"/>
    </row>
    <row r="64" spans="1:26" ht="16.8" x14ac:dyDescent="0.3">
      <c r="A64" s="362"/>
      <c r="B64" s="126"/>
      <c r="C64" s="127" t="s">
        <v>29</v>
      </c>
      <c r="D64" s="127" t="s">
        <v>25</v>
      </c>
      <c r="E64" s="127" t="s">
        <v>24</v>
      </c>
      <c r="F64" s="127" t="s">
        <v>26</v>
      </c>
      <c r="G64" s="128"/>
      <c r="H64" s="127" t="s">
        <v>33</v>
      </c>
      <c r="I64" s="127" t="s">
        <v>34</v>
      </c>
      <c r="J64" s="127" t="s">
        <v>33</v>
      </c>
      <c r="K64" s="127" t="s">
        <v>34</v>
      </c>
      <c r="L64" s="128"/>
      <c r="M64" s="127" t="s">
        <v>33</v>
      </c>
      <c r="N64" s="127" t="s">
        <v>34</v>
      </c>
      <c r="O64" s="127" t="s">
        <v>33</v>
      </c>
      <c r="P64" s="127" t="s">
        <v>34</v>
      </c>
      <c r="Q64" s="128"/>
      <c r="R64" s="127" t="s">
        <v>33</v>
      </c>
      <c r="S64" s="127" t="s">
        <v>34</v>
      </c>
      <c r="T64" s="127" t="s">
        <v>33</v>
      </c>
      <c r="U64" s="127" t="s">
        <v>34</v>
      </c>
      <c r="V64" s="128"/>
      <c r="W64" s="127" t="s">
        <v>33</v>
      </c>
      <c r="X64" s="127" t="s">
        <v>34</v>
      </c>
      <c r="Y64" s="127" t="s">
        <v>33</v>
      </c>
      <c r="Z64" s="127" t="s">
        <v>34</v>
      </c>
    </row>
    <row r="65" spans="1:26" x14ac:dyDescent="0.3">
      <c r="A65" s="129" t="s">
        <v>0</v>
      </c>
      <c r="B65" s="130"/>
      <c r="C65" s="40">
        <f>'Tab. RF.IS.App.3a'!C65/'Tab. RF.IS.App.3a'!C88*100</f>
        <v>6.386386068949661</v>
      </c>
      <c r="D65" s="40">
        <f>'Tab. RF.IS.App.3a'!D65/'Tab. RF.IS.App.3a'!D88*100</f>
        <v>8.5005903187721366</v>
      </c>
      <c r="E65" s="40">
        <f>'Tab. RF.IS.App.3a'!E65/'Tab. RF.IS.App.3a'!E88*100</f>
        <v>8.6698156330946219</v>
      </c>
      <c r="F65" s="40">
        <f>'Tab. RF.IS.App.3a'!F65/'Tab. RF.IS.App.3a'!F88*100</f>
        <v>6.5146223437828734</v>
      </c>
      <c r="G65" s="102"/>
      <c r="H65" s="41">
        <f>'Tab. RF.IS.App.3a'!H65/'Tab. RF.IS.App.3a'!H88*100</f>
        <v>8.3093053735255573</v>
      </c>
      <c r="I65" s="41">
        <f>'Tab. RF.IS.App.3a'!I65/'Tab. RF.IS.App.3a'!I88*100</f>
        <v>12.472647702407002</v>
      </c>
      <c r="J65" s="41">
        <f>'Tab. RF.IS.App.3a'!J65/'Tab. RF.IS.App.3a'!J88*100</f>
        <v>6.0498674563826125</v>
      </c>
      <c r="K65" s="41">
        <f>'Tab. RF.IS.App.3a'!K65/'Tab. RF.IS.App.3a'!K88*100</f>
        <v>6.6426681434988613</v>
      </c>
      <c r="L65" s="102"/>
      <c r="M65" s="41">
        <f>'Tab. RF.IS.App.3a'!M65/'Tab. RF.IS.App.3a'!M88*100</f>
        <v>7.6315789473684212</v>
      </c>
      <c r="N65" s="41">
        <f>'Tab. RF.IS.App.3a'!N65/'Tab. RF.IS.App.3a'!N88*100</f>
        <v>9.0909090909090917</v>
      </c>
      <c r="O65" s="41">
        <f>'Tab. RF.IS.App.3a'!O65/'Tab. RF.IS.App.3a'!O88*100</f>
        <v>6.5356265356265357</v>
      </c>
      <c r="P65" s="41">
        <f>'Tab. RF.IS.App.3a'!P65/'Tab. RF.IS.App.3a'!P88*100</f>
        <v>7.4892780895161435</v>
      </c>
      <c r="Q65" s="102"/>
      <c r="R65" s="41">
        <f>'Tab. RF.IS.App.3a'!R65/'Tab. RF.IS.App.3a'!R88*100</f>
        <v>9.1537132987910184</v>
      </c>
      <c r="S65" s="41">
        <f>'Tab. RF.IS.App.3a'!S65/'Tab. RF.IS.App.3a'!S88*100</f>
        <v>8.2191780821917799</v>
      </c>
      <c r="T65" s="41">
        <f>'Tab. RF.IS.App.3a'!T65/'Tab. RF.IS.App.3a'!T88*100</f>
        <v>7.9459829728936295</v>
      </c>
      <c r="U65" s="41">
        <f>'Tab. RF.IS.App.3a'!U65/'Tab. RF.IS.App.3a'!U88*100</f>
        <v>7.4197002141327628</v>
      </c>
      <c r="V65" s="102"/>
      <c r="W65" s="41">
        <f>'Tab. RF.IS.App.3a'!W65/'Tab. RF.IS.App.3a'!W88*100</f>
        <v>8.3042297244858361</v>
      </c>
      <c r="X65" s="41">
        <f>'Tab. RF.IS.App.3a'!X65/'Tab. RF.IS.App.3a'!X88*100</f>
        <v>10.007097232079488</v>
      </c>
      <c r="Y65" s="41">
        <f>'Tab. RF.IS.App.3a'!Y65/'Tab. RF.IS.App.3a'!Y88*100</f>
        <v>6.2163506426645494</v>
      </c>
      <c r="Z65" s="41">
        <f>'Tab. RF.IS.App.3a'!Z65/'Tab. RF.IS.App.3a'!Z88*100</f>
        <v>7.0517706033487073</v>
      </c>
    </row>
    <row r="66" spans="1:26" x14ac:dyDescent="0.3">
      <c r="A66" s="129" t="s">
        <v>1</v>
      </c>
      <c r="B66" s="130"/>
      <c r="C66" s="40">
        <f>'Tab. RF.IS.App.3a'!C66/'Tab. RF.IS.App.3a'!C88*100</f>
        <v>0.16371283262840358</v>
      </c>
      <c r="D66" s="40">
        <f>'Tab. RF.IS.App.3a'!D66/'Tab. RF.IS.App.3a'!D88*100</f>
        <v>0.26986001011975036</v>
      </c>
      <c r="E66" s="40">
        <f>'Tab. RF.IS.App.3a'!E66/'Tab. RF.IS.App.3a'!E88*100</f>
        <v>0.24379094926100867</v>
      </c>
      <c r="F66" s="40">
        <f>'Tab. RF.IS.App.3a'!F66/'Tab. RF.IS.App.3a'!F88*100</f>
        <v>0.15625219159828879</v>
      </c>
      <c r="G66" s="102"/>
      <c r="H66" s="41">
        <f>'Tab. RF.IS.App.3a'!H66/'Tab. RF.IS.App.3a'!H88*100</f>
        <v>0.235910878112713</v>
      </c>
      <c r="I66" s="41">
        <f>'Tab. RF.IS.App.3a'!I66/'Tab. RF.IS.App.3a'!I88*100</f>
        <v>0.65645514223194745</v>
      </c>
      <c r="J66" s="41">
        <f>'Tab. RF.IS.App.3a'!J66/'Tab. RF.IS.App.3a'!J88*100</f>
        <v>0.15694495280559898</v>
      </c>
      <c r="K66" s="41">
        <f>'Tab. RF.IS.App.3a'!K66/'Tab. RF.IS.App.3a'!K88*100</f>
        <v>0.164605255061227</v>
      </c>
      <c r="L66" s="102"/>
      <c r="M66" s="41">
        <f>'Tab. RF.IS.App.3a'!M66/'Tab. RF.IS.App.3a'!M88*100</f>
        <v>0</v>
      </c>
      <c r="N66" s="41">
        <f>'Tab. RF.IS.App.3a'!N66/'Tab. RF.IS.App.3a'!N88*100</f>
        <v>0.15151515151515152</v>
      </c>
      <c r="O66" s="41">
        <f>'Tab. RF.IS.App.3a'!O66/'Tab. RF.IS.App.3a'!O88*100</f>
        <v>0.13966119229277124</v>
      </c>
      <c r="P66" s="41">
        <f>'Tab. RF.IS.App.3a'!P66/'Tab. RF.IS.App.3a'!P88*100</f>
        <v>0.12847399346294092</v>
      </c>
      <c r="Q66" s="102"/>
      <c r="R66" s="41">
        <f>'Tab. RF.IS.App.3a'!R66/'Tab. RF.IS.App.3a'!R88*100</f>
        <v>0.34542314335060448</v>
      </c>
      <c r="S66" s="41">
        <f>'Tab. RF.IS.App.3a'!S66/'Tab. RF.IS.App.3a'!S88*100</f>
        <v>0.34246575342465752</v>
      </c>
      <c r="T66" s="41">
        <f>'Tab. RF.IS.App.3a'!T66/'Tab. RF.IS.App.3a'!T88*100</f>
        <v>0.25442802622565808</v>
      </c>
      <c r="U66" s="41">
        <f>'Tab. RF.IS.App.3a'!U66/'Tab. RF.IS.App.3a'!U88*100</f>
        <v>0.20342612419700215</v>
      </c>
      <c r="V66" s="102"/>
      <c r="W66" s="41">
        <f>'Tab. RF.IS.App.3a'!W66/'Tab. RF.IS.App.3a'!W88*100</f>
        <v>0.21342646488164532</v>
      </c>
      <c r="X66" s="41">
        <f>'Tab. RF.IS.App.3a'!X66/'Tab. RF.IS.App.3a'!X88*100</f>
        <v>0.35486160397444994</v>
      </c>
      <c r="Y66" s="41">
        <f>'Tab. RF.IS.App.3a'!Y66/'Tab. RF.IS.App.3a'!Y88*100</f>
        <v>0.15837558136490956</v>
      </c>
      <c r="Z66" s="41">
        <f>'Tab. RF.IS.App.3a'!Z66/'Tab. RF.IS.App.3a'!Z88*100</f>
        <v>0.15242824479661829</v>
      </c>
    </row>
    <row r="67" spans="1:26" x14ac:dyDescent="0.3">
      <c r="A67" s="129" t="s">
        <v>2</v>
      </c>
      <c r="B67" s="130"/>
      <c r="C67" s="40">
        <f>'Tab. RF.IS.App.3a'!C67/'Tab. RF.IS.App.3a'!C88*100</f>
        <v>20.256390944658719</v>
      </c>
      <c r="D67" s="40">
        <f>'Tab. RF.IS.App.3a'!D67/'Tab. RF.IS.App.3a'!D88*100</f>
        <v>15.297689323663349</v>
      </c>
      <c r="E67" s="40">
        <f>'Tab. RF.IS.App.3a'!E67/'Tab. RF.IS.App.3a'!E88*100</f>
        <v>14.886484839250343</v>
      </c>
      <c r="F67" s="40">
        <f>'Tab. RF.IS.App.3a'!F67/'Tab. RF.IS.App.3a'!F88*100</f>
        <v>19.713584402833298</v>
      </c>
      <c r="G67" s="102"/>
      <c r="H67" s="41">
        <f>'Tab. RF.IS.App.3a'!H67/'Tab. RF.IS.App.3a'!H88*100</f>
        <v>16.251638269986891</v>
      </c>
      <c r="I67" s="41">
        <f>'Tab. RF.IS.App.3a'!I67/'Tab. RF.IS.App.3a'!I88*100</f>
        <v>14.879649890590811</v>
      </c>
      <c r="J67" s="41">
        <f>'Tab. RF.IS.App.3a'!J67/'Tab. RF.IS.App.3a'!J88*100</f>
        <v>20.512095298306328</v>
      </c>
      <c r="K67" s="41">
        <f>'Tab. RF.IS.App.3a'!K67/'Tab. RF.IS.App.3a'!K88*100</f>
        <v>19.248046274075442</v>
      </c>
      <c r="L67" s="102"/>
      <c r="M67" s="41">
        <f>'Tab. RF.IS.App.3a'!M67/'Tab. RF.IS.App.3a'!M88*100</f>
        <v>13.815789473684212</v>
      </c>
      <c r="N67" s="41">
        <f>'Tab. RF.IS.App.3a'!N67/'Tab. RF.IS.App.3a'!N88*100</f>
        <v>9.8484848484848477</v>
      </c>
      <c r="O67" s="41">
        <f>'Tab. RF.IS.App.3a'!O67/'Tab. RF.IS.App.3a'!O88*100</f>
        <v>18.412000517263674</v>
      </c>
      <c r="P67" s="41">
        <f>'Tab. RF.IS.App.3a'!P67/'Tab. RF.IS.App.3a'!P88*100</f>
        <v>17.735079068185684</v>
      </c>
      <c r="Q67" s="102"/>
      <c r="R67" s="41">
        <f>'Tab. RF.IS.App.3a'!R67/'Tab. RF.IS.App.3a'!R88*100</f>
        <v>13.989637305699482</v>
      </c>
      <c r="S67" s="41">
        <f>'Tab. RF.IS.App.3a'!S67/'Tab. RF.IS.App.3a'!S88*100</f>
        <v>13.013698630136986</v>
      </c>
      <c r="T67" s="41">
        <f>'Tab. RF.IS.App.3a'!T67/'Tab. RF.IS.App.3a'!T88*100</f>
        <v>20.667384284176535</v>
      </c>
      <c r="U67" s="41">
        <f>'Tab. RF.IS.App.3a'!U67/'Tab. RF.IS.App.3a'!U88*100</f>
        <v>23.094218415417558</v>
      </c>
      <c r="V67" s="102"/>
      <c r="W67" s="41">
        <f>'Tab. RF.IS.App.3a'!W67/'Tab. RF.IS.App.3a'!W88*100</f>
        <v>15.638339154055103</v>
      </c>
      <c r="X67" s="41">
        <f>'Tab. RF.IS.App.3a'!X67/'Tab. RF.IS.App.3a'!X88*100</f>
        <v>12.136266855926189</v>
      </c>
      <c r="Y67" s="41">
        <f>'Tab. RF.IS.App.3a'!Y67/'Tab. RF.IS.App.3a'!Y88*100</f>
        <v>20.164745508328899</v>
      </c>
      <c r="Z67" s="41">
        <f>'Tab. RF.IS.App.3a'!Z67/'Tab. RF.IS.App.3a'!Z88*100</f>
        <v>18.901102354780669</v>
      </c>
    </row>
    <row r="68" spans="1:26" x14ac:dyDescent="0.3">
      <c r="A68" s="129" t="s">
        <v>3</v>
      </c>
      <c r="B68" s="130"/>
      <c r="C68" s="40">
        <f>'Tab. RF.IS.App.3a'!C68/'Tab. RF.IS.App.3a'!C88*100</f>
        <v>1.4159376226359748</v>
      </c>
      <c r="D68" s="40">
        <f>'Tab. RF.IS.App.3a'!D68/'Tab. RF.IS.App.3a'!D88*100</f>
        <v>2.0239500758981279</v>
      </c>
      <c r="E68" s="40">
        <f>'Tab. RF.IS.App.3a'!E68/'Tab. RF.IS.App.3a'!E88*100</f>
        <v>1.9808014627456956</v>
      </c>
      <c r="F68" s="40">
        <f>'Tab. RF.IS.App.3a'!F68/'Tab. RF.IS.App.3a'!F88*100</f>
        <v>1.3201486780279124</v>
      </c>
      <c r="G68" s="102"/>
      <c r="H68" s="41">
        <f>'Tab. RF.IS.App.3a'!H68/'Tab. RF.IS.App.3a'!H88*100</f>
        <v>2.1756225425950197</v>
      </c>
      <c r="I68" s="41">
        <f>'Tab. RF.IS.App.3a'!I68/'Tab. RF.IS.App.3a'!I88*100</f>
        <v>1.7505470459518599</v>
      </c>
      <c r="J68" s="41">
        <f>'Tab. RF.IS.App.3a'!J68/'Tab. RF.IS.App.3a'!J88*100</f>
        <v>1.3454009028494105</v>
      </c>
      <c r="K68" s="41">
        <f>'Tab. RF.IS.App.3a'!K68/'Tab. RF.IS.App.3a'!K88*100</f>
        <v>1.3783767152790596</v>
      </c>
      <c r="L68" s="102"/>
      <c r="M68" s="41">
        <f>'Tab. RF.IS.App.3a'!M68/'Tab. RF.IS.App.3a'!M88*100</f>
        <v>1.9736842105263157</v>
      </c>
      <c r="N68" s="41">
        <f>'Tab. RF.IS.App.3a'!N68/'Tab. RF.IS.App.3a'!N88*100</f>
        <v>1.6666666666666667</v>
      </c>
      <c r="O68" s="41">
        <f>'Tab. RF.IS.App.3a'!O68/'Tab. RF.IS.App.3a'!O88*100</f>
        <v>1.2647096857623175</v>
      </c>
      <c r="P68" s="41">
        <f>'Tab. RF.IS.App.3a'!P68/'Tab. RF.IS.App.3a'!P88*100</f>
        <v>1.1751591754992539</v>
      </c>
      <c r="Q68" s="102"/>
      <c r="R68" s="41">
        <f>'Tab. RF.IS.App.3a'!R68/'Tab. RF.IS.App.3a'!R88*100</f>
        <v>1.5544041450777202</v>
      </c>
      <c r="S68" s="41">
        <f>'Tab. RF.IS.App.3a'!S68/'Tab. RF.IS.App.3a'!S88*100</f>
        <v>1.3698630136986301</v>
      </c>
      <c r="T68" s="41">
        <f>'Tab. RF.IS.App.3a'!T68/'Tab. RF.IS.App.3a'!T88*100</f>
        <v>1.2917115177610334</v>
      </c>
      <c r="U68" s="41">
        <f>'Tab. RF.IS.App.3a'!U68/'Tab. RF.IS.App.3a'!U88*100</f>
        <v>1.5096359743040684</v>
      </c>
      <c r="V68" s="102"/>
      <c r="W68" s="41">
        <f>'Tab. RF.IS.App.3a'!W68/'Tab. RF.IS.App.3a'!W88*100</f>
        <v>2.076057431121459</v>
      </c>
      <c r="X68" s="41">
        <f>'Tab. RF.IS.App.3a'!X68/'Tab. RF.IS.App.3a'!X88*100</f>
        <v>1.6323633782824698</v>
      </c>
      <c r="Y68" s="41">
        <f>'Tab. RF.IS.App.3a'!Y68/'Tab. RF.IS.App.3a'!Y88*100</f>
        <v>1.3293950314569682</v>
      </c>
      <c r="Z68" s="41">
        <f>'Tab. RF.IS.App.3a'!Z68/'Tab. RF.IS.App.3a'!Z88*100</f>
        <v>1.3034972067916997</v>
      </c>
    </row>
    <row r="69" spans="1:26" x14ac:dyDescent="0.3">
      <c r="A69" s="129" t="s">
        <v>4</v>
      </c>
      <c r="B69" s="130"/>
      <c r="C69" s="40">
        <f>'Tab. RF.IS.App.3a'!C69/'Tab. RF.IS.App.3a'!C88*100</f>
        <v>7.6160161096598493</v>
      </c>
      <c r="D69" s="40">
        <f>'Tab. RF.IS.App.3a'!D69/'Tab. RF.IS.App.3a'!D88*100</f>
        <v>10.642604149097656</v>
      </c>
      <c r="E69" s="40">
        <f>'Tab. RF.IS.App.3a'!E69/'Tab. RF.IS.App.3a'!E88*100</f>
        <v>10.833460307786073</v>
      </c>
      <c r="F69" s="40">
        <f>'Tab. RF.IS.App.3a'!F69/'Tab. RF.IS.App.3a'!F88*100</f>
        <v>7.5567711620730771</v>
      </c>
      <c r="G69" s="102"/>
      <c r="H69" s="41">
        <f>'Tab. RF.IS.App.3a'!H69/'Tab. RF.IS.App.3a'!H88*100</f>
        <v>10.982961992136305</v>
      </c>
      <c r="I69" s="41">
        <f>'Tab. RF.IS.App.3a'!I69/'Tab. RF.IS.App.3a'!I88*100</f>
        <v>14.00437636761488</v>
      </c>
      <c r="J69" s="41">
        <f>'Tab. RF.IS.App.3a'!J69/'Tab. RF.IS.App.3a'!J88*100</f>
        <v>7.7357779034816261</v>
      </c>
      <c r="K69" s="41">
        <f>'Tab. RF.IS.App.3a'!K69/'Tab. RF.IS.App.3a'!K88*100</f>
        <v>8.3702541382068798</v>
      </c>
      <c r="L69" s="102"/>
      <c r="M69" s="41">
        <f>'Tab. RF.IS.App.3a'!M69/'Tab. RF.IS.App.3a'!M88*100</f>
        <v>10.394736842105264</v>
      </c>
      <c r="N69" s="41">
        <f>'Tab. RF.IS.App.3a'!N69/'Tab. RF.IS.App.3a'!N88*100</f>
        <v>11.515151515151516</v>
      </c>
      <c r="O69" s="41">
        <f>'Tab. RF.IS.App.3a'!O69/'Tab. RF.IS.App.3a'!O88*100</f>
        <v>7.1666882193197985</v>
      </c>
      <c r="P69" s="41">
        <f>'Tab. RF.IS.App.3a'!P69/'Tab. RF.IS.App.3a'!P88*100</f>
        <v>6.8110109769691478</v>
      </c>
      <c r="Q69" s="102"/>
      <c r="R69" s="41">
        <f>'Tab. RF.IS.App.3a'!R69/'Tab. RF.IS.App.3a'!R88*100</f>
        <v>7.7720207253886011</v>
      </c>
      <c r="S69" s="41">
        <f>'Tab. RF.IS.App.3a'!S69/'Tab. RF.IS.App.3a'!S88*100</f>
        <v>9.5890410958904102</v>
      </c>
      <c r="T69" s="41">
        <f>'Tab. RF.IS.App.3a'!T69/'Tab. RF.IS.App.3a'!T88*100</f>
        <v>6.4292005088560522</v>
      </c>
      <c r="U69" s="41">
        <f>'Tab. RF.IS.App.3a'!U69/'Tab. RF.IS.App.3a'!U88*100</f>
        <v>5.5139186295503215</v>
      </c>
      <c r="V69" s="102"/>
      <c r="W69" s="41">
        <f>'Tab. RF.IS.App.3a'!W69/'Tab. RF.IS.App.3a'!W88*100</f>
        <v>10.535506402793947</v>
      </c>
      <c r="X69" s="41">
        <f>'Tab. RF.IS.App.3a'!X69/'Tab. RF.IS.App.3a'!X88*100</f>
        <v>11.923349893541518</v>
      </c>
      <c r="Y69" s="41">
        <f>'Tab. RF.IS.App.3a'!Y69/'Tab. RF.IS.App.3a'!Y88*100</f>
        <v>7.5815219762480259</v>
      </c>
      <c r="Z69" s="41">
        <f>'Tab. RF.IS.App.3a'!Z69/'Tab. RF.IS.App.3a'!Z88*100</f>
        <v>7.5121981881467406</v>
      </c>
    </row>
    <row r="70" spans="1:26" x14ac:dyDescent="0.3">
      <c r="A70" s="129" t="s">
        <v>5</v>
      </c>
      <c r="B70" s="130"/>
      <c r="C70" s="40">
        <f>'Tab. RF.IS.App.3a'!C70/'Tab. RF.IS.App.3a'!C88*100</f>
        <v>2.2051682516024433</v>
      </c>
      <c r="D70" s="40">
        <f>'Tab. RF.IS.App.3a'!D70/'Tab. RF.IS.App.3a'!D88*100</f>
        <v>2.8841288581548321</v>
      </c>
      <c r="E70" s="40">
        <f>'Tab. RF.IS.App.3a'!E70/'Tab. RF.IS.App.3a'!E88*100</f>
        <v>2.834069785159226</v>
      </c>
      <c r="F70" s="40">
        <f>'Tab. RF.IS.App.3a'!F70/'Tab. RF.IS.App.3a'!F88*100</f>
        <v>2.0834560628375063</v>
      </c>
      <c r="G70" s="102"/>
      <c r="H70" s="41">
        <f>'Tab. RF.IS.App.3a'!H70/'Tab. RF.IS.App.3a'!H88*100</f>
        <v>2.9882044560943641</v>
      </c>
      <c r="I70" s="41">
        <f>'Tab. RF.IS.App.3a'!I70/'Tab. RF.IS.App.3a'!I88*100</f>
        <v>1.9693654266958425</v>
      </c>
      <c r="J70" s="41">
        <f>'Tab. RF.IS.App.3a'!J70/'Tab. RF.IS.App.3a'!J88*100</f>
        <v>2.1018423008240994</v>
      </c>
      <c r="K70" s="41">
        <f>'Tab. RF.IS.App.3a'!K70/'Tab. RF.IS.App.3a'!K88*100</f>
        <v>2.2567841978955139</v>
      </c>
      <c r="L70" s="102"/>
      <c r="M70" s="41">
        <f>'Tab. RF.IS.App.3a'!M70/'Tab. RF.IS.App.3a'!M88*100</f>
        <v>2.1052631578947367</v>
      </c>
      <c r="N70" s="41">
        <f>'Tab. RF.IS.App.3a'!N70/'Tab. RF.IS.App.3a'!N88*100</f>
        <v>3.3333333333333335</v>
      </c>
      <c r="O70" s="41">
        <f>'Tab. RF.IS.App.3a'!O70/'Tab. RF.IS.App.3a'!O88*100</f>
        <v>1.9966377861114704</v>
      </c>
      <c r="P70" s="41">
        <f>'Tab. RF.IS.App.3a'!P70/'Tab. RF.IS.App.3a'!P88*100</f>
        <v>1.7854106444482229</v>
      </c>
      <c r="Q70" s="102"/>
      <c r="R70" s="41">
        <f>'Tab. RF.IS.App.3a'!R70/'Tab. RF.IS.App.3a'!R88*100</f>
        <v>2.9360967184801381</v>
      </c>
      <c r="S70" s="41">
        <f>'Tab. RF.IS.App.3a'!S70/'Tab. RF.IS.App.3a'!S88*100</f>
        <v>2.7397260273972601</v>
      </c>
      <c r="T70" s="41">
        <f>'Tab. RF.IS.App.3a'!T70/'Tab. RF.IS.App.3a'!T88*100</f>
        <v>2.828065368431353</v>
      </c>
      <c r="U70" s="41">
        <f>'Tab. RF.IS.App.3a'!U70/'Tab. RF.IS.App.3a'!U88*100</f>
        <v>1.7558886509635976</v>
      </c>
      <c r="V70" s="102"/>
      <c r="W70" s="41">
        <f>'Tab. RF.IS.App.3a'!W70/'Tab. RF.IS.App.3a'!W88*100</f>
        <v>2.852153667054715</v>
      </c>
      <c r="X70" s="41">
        <f>'Tab. RF.IS.App.3a'!X70/'Tab. RF.IS.App.3a'!X88*100</f>
        <v>2.7679205110007095</v>
      </c>
      <c r="Y70" s="41">
        <f>'Tab. RF.IS.App.3a'!Y70/'Tab. RF.IS.App.3a'!Y88*100</f>
        <v>2.1164736782401548</v>
      </c>
      <c r="Z70" s="41">
        <f>'Tab. RF.IS.App.3a'!Z70/'Tab. RF.IS.App.3a'!Z88*100</f>
        <v>2.0239956628664366</v>
      </c>
    </row>
    <row r="71" spans="1:26" x14ac:dyDescent="0.3">
      <c r="A71" s="129" t="s">
        <v>6</v>
      </c>
      <c r="B71" s="130"/>
      <c r="C71" s="40">
        <f>'Tab. RF.IS.App.3a'!C71/'Tab. RF.IS.App.3a'!C88*100</f>
        <v>3.9723154861240491</v>
      </c>
      <c r="D71" s="40">
        <f>'Tab. RF.IS.App.3a'!D71/'Tab. RF.IS.App.3a'!D88*100</f>
        <v>2.0239500758981279</v>
      </c>
      <c r="E71" s="40">
        <f>'Tab. RF.IS.App.3a'!E71/'Tab. RF.IS.App.3a'!E88*100</f>
        <v>1.9960383970745086</v>
      </c>
      <c r="F71" s="40">
        <f>'Tab. RF.IS.App.3a'!F71/'Tab. RF.IS.App.3a'!F88*100</f>
        <v>3.6625289290974119</v>
      </c>
      <c r="G71" s="102"/>
      <c r="H71" s="41">
        <f>'Tab. RF.IS.App.3a'!H71/'Tab. RF.IS.App.3a'!H88*100</f>
        <v>1.7300131061598951</v>
      </c>
      <c r="I71" s="41">
        <f>'Tab. RF.IS.App.3a'!I71/'Tab. RF.IS.App.3a'!I88*100</f>
        <v>1.5317286652078774</v>
      </c>
      <c r="J71" s="41">
        <f>'Tab. RF.IS.App.3a'!J71/'Tab. RF.IS.App.3a'!J88*100</f>
        <v>3.7056755287880301</v>
      </c>
      <c r="K71" s="41">
        <f>'Tab. RF.IS.App.3a'!K71/'Tab. RF.IS.App.3a'!K88*100</f>
        <v>3.8166882038028427</v>
      </c>
      <c r="L71" s="102"/>
      <c r="M71" s="41">
        <f>'Tab. RF.IS.App.3a'!M71/'Tab. RF.IS.App.3a'!M88*100</f>
        <v>1.5789473684210527</v>
      </c>
      <c r="N71" s="41">
        <f>'Tab. RF.IS.App.3a'!N71/'Tab. RF.IS.App.3a'!N88*100</f>
        <v>2.1212121212121215</v>
      </c>
      <c r="O71" s="41">
        <f>'Tab. RF.IS.App.3a'!O71/'Tab. RF.IS.App.3a'!O88*100</f>
        <v>2.2035432561748349</v>
      </c>
      <c r="P71" s="41">
        <f>'Tab. RF.IS.App.3a'!P71/'Tab. RF.IS.App.3a'!P88*100</f>
        <v>3.3327665363033496</v>
      </c>
      <c r="Q71" s="102"/>
      <c r="R71" s="41">
        <f>'Tab. RF.IS.App.3a'!R71/'Tab. RF.IS.App.3a'!R88*100</f>
        <v>2.9360967184801381</v>
      </c>
      <c r="S71" s="41">
        <f>'Tab. RF.IS.App.3a'!S71/'Tab. RF.IS.App.3a'!S88*100</f>
        <v>5.1369863013698627</v>
      </c>
      <c r="T71" s="41">
        <f>'Tab. RF.IS.App.3a'!T71/'Tab. RF.IS.App.3a'!T88*100</f>
        <v>5.7344162833936787</v>
      </c>
      <c r="U71" s="41">
        <f>'Tab. RF.IS.App.3a'!U71/'Tab. RF.IS.App.3a'!U88*100</f>
        <v>7.3982869379014993</v>
      </c>
      <c r="V71" s="102"/>
      <c r="W71" s="41">
        <f>'Tab. RF.IS.App.3a'!W71/'Tab. RF.IS.App.3a'!W88*100</f>
        <v>1.8432285603414824</v>
      </c>
      <c r="X71" s="41">
        <f>'Tab. RF.IS.App.3a'!X71/'Tab. RF.IS.App.3a'!X88*100</f>
        <v>2.5550035486160398</v>
      </c>
      <c r="Y71" s="41">
        <f>'Tab. RF.IS.App.3a'!Y71/'Tab. RF.IS.App.3a'!Y88*100</f>
        <v>3.542726503259134</v>
      </c>
      <c r="Z71" s="41">
        <f>'Tab. RF.IS.App.3a'!Z71/'Tab. RF.IS.App.3a'!Z88*100</f>
        <v>3.8782774036912779</v>
      </c>
    </row>
    <row r="72" spans="1:26" x14ac:dyDescent="0.3">
      <c r="A72" s="129" t="s">
        <v>7</v>
      </c>
      <c r="B72" s="130"/>
      <c r="C72" s="40">
        <f>'Tab. RF.IS.App.3a'!C72/'Tab. RF.IS.App.3a'!C88*100</f>
        <v>10.486342068648398</v>
      </c>
      <c r="D72" s="40">
        <f>'Tab. RF.IS.App.3a'!D72/'Tab. RF.IS.App.3a'!D88*100</f>
        <v>11.873840445269018</v>
      </c>
      <c r="E72" s="40">
        <f>'Tab. RF.IS.App.3a'!E72/'Tab. RF.IS.App.3a'!E88*100</f>
        <v>11.519122352582659</v>
      </c>
      <c r="F72" s="40">
        <f>'Tab. RF.IS.App.3a'!F72/'Tab. RF.IS.App.3a'!F88*100</f>
        <v>10.253734483484116</v>
      </c>
      <c r="G72" s="102"/>
      <c r="H72" s="41">
        <f>'Tab. RF.IS.App.3a'!H72/'Tab. RF.IS.App.3a'!H88*100</f>
        <v>11.638269986893841</v>
      </c>
      <c r="I72" s="41">
        <f>'Tab. RF.IS.App.3a'!I72/'Tab. RF.IS.App.3a'!I88*100</f>
        <v>17.943107221006567</v>
      </c>
      <c r="J72" s="41">
        <f>'Tab. RF.IS.App.3a'!J72/'Tab. RF.IS.App.3a'!J88*100</f>
        <v>10.31788285140696</v>
      </c>
      <c r="K72" s="41">
        <f>'Tab. RF.IS.App.3a'!K72/'Tab. RF.IS.App.3a'!K88*100</f>
        <v>12.410005538120732</v>
      </c>
      <c r="L72" s="102"/>
      <c r="M72" s="41">
        <f>'Tab. RF.IS.App.3a'!M72/'Tab. RF.IS.App.3a'!M88*100</f>
        <v>9.3421052631578938</v>
      </c>
      <c r="N72" s="41">
        <f>'Tab. RF.IS.App.3a'!N72/'Tab. RF.IS.App.3a'!N88*100</f>
        <v>8.9393939393939394</v>
      </c>
      <c r="O72" s="41">
        <f>'Tab. RF.IS.App.3a'!O72/'Tab. RF.IS.App.3a'!O88*100</f>
        <v>9.6030001293159177</v>
      </c>
      <c r="P72" s="41">
        <f>'Tab. RF.IS.App.3a'!P72/'Tab. RF.IS.App.3a'!P88*100</f>
        <v>8.8306977271439102</v>
      </c>
      <c r="Q72" s="102"/>
      <c r="R72" s="41">
        <f>'Tab. RF.IS.App.3a'!R72/'Tab. RF.IS.App.3a'!R88*100</f>
        <v>10.189982728842832</v>
      </c>
      <c r="S72" s="41">
        <f>'Tab. RF.IS.App.3a'!S72/'Tab. RF.IS.App.3a'!S88*100</f>
        <v>14.04109589041096</v>
      </c>
      <c r="T72" s="41">
        <f>'Tab. RF.IS.App.3a'!T72/'Tab. RF.IS.App.3a'!T88*100</f>
        <v>7.7991975731480574</v>
      </c>
      <c r="U72" s="41">
        <f>'Tab. RF.IS.App.3a'!U72/'Tab. RF.IS.App.3a'!U88*100</f>
        <v>7.4518201284796568</v>
      </c>
      <c r="V72" s="102"/>
      <c r="W72" s="41">
        <f>'Tab. RF.IS.App.3a'!W72/'Tab. RF.IS.App.3a'!W88*100</f>
        <v>11.13698098564222</v>
      </c>
      <c r="X72" s="41">
        <f>'Tab. RF.IS.App.3a'!X72/'Tab. RF.IS.App.3a'!X88*100</f>
        <v>12.916962384669977</v>
      </c>
      <c r="Y72" s="41">
        <f>'Tab. RF.IS.App.3a'!Y72/'Tab. RF.IS.App.3a'!Y88*100</f>
        <v>10.084990532368828</v>
      </c>
      <c r="Z72" s="41">
        <f>'Tab. RF.IS.App.3a'!Z72/'Tab. RF.IS.App.3a'!Z88*100</f>
        <v>10.557620233670928</v>
      </c>
    </row>
    <row r="73" spans="1:26" x14ac:dyDescent="0.3">
      <c r="A73" s="131" t="s">
        <v>8</v>
      </c>
      <c r="B73" s="132"/>
      <c r="C73" s="57">
        <f>SUM(C65:C72)</f>
        <v>52.502269384907493</v>
      </c>
      <c r="D73" s="57">
        <f t="shared" ref="D73" si="120">SUM(D65:D72)</f>
        <v>53.516613256872994</v>
      </c>
      <c r="E73" s="57">
        <f t="shared" ref="E73" si="121">SUM(E65:E72)</f>
        <v>52.963583726954141</v>
      </c>
      <c r="F73" s="57">
        <f t="shared" ref="F73" si="122">SUM(F65:F72)</f>
        <v>51.261098253734488</v>
      </c>
      <c r="G73" s="107"/>
      <c r="H73" s="56">
        <f t="shared" ref="H73" si="123">SUM(H65:H72)</f>
        <v>54.311926605504588</v>
      </c>
      <c r="I73" s="56">
        <f t="shared" ref="I73" si="124">SUM(I65:I72)</f>
        <v>65.207877461706786</v>
      </c>
      <c r="J73" s="56">
        <f t="shared" ref="J73" si="125">SUM(J65:J72)</f>
        <v>51.925487194844663</v>
      </c>
      <c r="K73" s="56">
        <f t="shared" ref="K73" si="126">SUM(K65:K72)</f>
        <v>54.28742846594055</v>
      </c>
      <c r="L73" s="107"/>
      <c r="M73" s="56">
        <f t="shared" ref="M73" si="127">SUM(M65:M72)</f>
        <v>46.842105263157904</v>
      </c>
      <c r="N73" s="56">
        <f t="shared" ref="N73" si="128">SUM(N65:N72)</f>
        <v>46.666666666666679</v>
      </c>
      <c r="O73" s="56">
        <f t="shared" ref="O73" si="129">SUM(O65:O72)</f>
        <v>47.321867321867316</v>
      </c>
      <c r="P73" s="56">
        <f t="shared" ref="P73" si="130">SUM(P65:P72)</f>
        <v>47.287876211528655</v>
      </c>
      <c r="Q73" s="107"/>
      <c r="R73" s="56">
        <f t="shared" ref="R73" si="131">SUM(R65:R72)</f>
        <v>48.877374784110529</v>
      </c>
      <c r="S73" s="56">
        <f t="shared" ref="S73" si="132">SUM(S65:S72)</f>
        <v>54.452054794520549</v>
      </c>
      <c r="T73" s="56">
        <f t="shared" ref="T73" si="133">SUM(T65:T72)</f>
        <v>52.950386534885993</v>
      </c>
      <c r="U73" s="56">
        <f t="shared" ref="U73" si="134">SUM(U65:U72)</f>
        <v>54.346895074946474</v>
      </c>
      <c r="V73" s="107"/>
      <c r="W73" s="56">
        <f t="shared" ref="W73" si="135">SUM(W65:W72)</f>
        <v>52.599922390376406</v>
      </c>
      <c r="X73" s="56">
        <f t="shared" ref="X73" si="136">SUM(X65:X72)</f>
        <v>54.293825408090846</v>
      </c>
      <c r="Y73" s="56">
        <f t="shared" ref="Y73" si="137">SUM(Y65:Y72)</f>
        <v>51.194579453931468</v>
      </c>
      <c r="Z73" s="56">
        <f t="shared" ref="Z73" si="138">SUM(Z65:Z72)</f>
        <v>51.380889898093073</v>
      </c>
    </row>
    <row r="74" spans="1:26" x14ac:dyDescent="0.3">
      <c r="A74" s="129" t="s">
        <v>9</v>
      </c>
      <c r="B74" s="130"/>
      <c r="C74" s="40">
        <f>'Tab. RF.IS.App.3a'!C74/'Tab. RF.IS.App.3a'!C88*100</f>
        <v>9.0371069207320698</v>
      </c>
      <c r="D74" s="40">
        <f>'Tab. RF.IS.App.3a'!D74/'Tab. RF.IS.App.3a'!D88*100</f>
        <v>6.7296340023612746</v>
      </c>
      <c r="E74" s="40">
        <f>'Tab. RF.IS.App.3a'!E74/'Tab. RF.IS.App.3a'!E88*100</f>
        <v>6.6128294987048601</v>
      </c>
      <c r="F74" s="40">
        <f>'Tab. RF.IS.App.3a'!F74/'Tab. RF.IS.App.3a'!F88*100</f>
        <v>8.5240199172452478</v>
      </c>
      <c r="G74" s="102"/>
      <c r="H74" s="41">
        <f>'Tab. RF.IS.App.3a'!H74/'Tab. RF.IS.App.3a'!H88*100</f>
        <v>5.9501965923984272</v>
      </c>
      <c r="I74" s="41">
        <f>'Tab. RF.IS.App.3a'!I74/'Tab. RF.IS.App.3a'!I88*100</f>
        <v>7.8774617067833699</v>
      </c>
      <c r="J74" s="41">
        <f>'Tab. RF.IS.App.3a'!J74/'Tab. RF.IS.App.3a'!J88*100</f>
        <v>8.6752293170953543</v>
      </c>
      <c r="K74" s="41">
        <f>'Tab. RF.IS.App.3a'!K74/'Tab. RF.IS.App.3a'!K88*100</f>
        <v>10.231678050581502</v>
      </c>
      <c r="L74" s="102"/>
      <c r="M74" s="41">
        <f>'Tab. RF.IS.App.3a'!M74/'Tab. RF.IS.App.3a'!M88*100</f>
        <v>6.3157894736842106</v>
      </c>
      <c r="N74" s="41">
        <f>'Tab. RF.IS.App.3a'!N74/'Tab. RF.IS.App.3a'!N88*100</f>
        <v>6.2121212121212119</v>
      </c>
      <c r="O74" s="41">
        <f>'Tab. RF.IS.App.3a'!O74/'Tab. RF.IS.App.3a'!O88*100</f>
        <v>6.5614897193844559</v>
      </c>
      <c r="P74" s="41">
        <f>'Tab. RF.IS.App.3a'!P74/'Tab. RF.IS.App.3a'!P88*100</f>
        <v>6.9621568516314305</v>
      </c>
      <c r="Q74" s="102"/>
      <c r="R74" s="41">
        <f>'Tab. RF.IS.App.3a'!R74/'Tab. RF.IS.App.3a'!R88*100</f>
        <v>8.9810017271157179</v>
      </c>
      <c r="S74" s="41">
        <f>'Tab. RF.IS.App.3a'!S74/'Tab. RF.IS.App.3a'!S88*100</f>
        <v>10.273972602739725</v>
      </c>
      <c r="T74" s="41">
        <f>'Tab. RF.IS.App.3a'!T74/'Tab. RF.IS.App.3a'!T88*100</f>
        <v>9.3649085037674933</v>
      </c>
      <c r="U74" s="41">
        <f>'Tab. RF.IS.App.3a'!U74/'Tab. RF.IS.App.3a'!U88*100</f>
        <v>9.7751605995717341</v>
      </c>
      <c r="V74" s="102"/>
      <c r="W74" s="41">
        <f>'Tab. RF.IS.App.3a'!W74/'Tab. RF.IS.App.3a'!W88*100</f>
        <v>6.3445867287543658</v>
      </c>
      <c r="X74" s="41">
        <f>'Tab. RF.IS.App.3a'!X74/'Tab. RF.IS.App.3a'!X88*100</f>
        <v>7.5940383250532291</v>
      </c>
      <c r="Y74" s="41">
        <f>'Tab. RF.IS.App.3a'!Y74/'Tab. RF.IS.App.3a'!Y88*100</f>
        <v>8.3494035828657687</v>
      </c>
      <c r="Z74" s="41">
        <f>'Tab. RF.IS.App.3a'!Z74/'Tab. RF.IS.App.3a'!Z88*100</f>
        <v>8.8384810603977275</v>
      </c>
    </row>
    <row r="75" spans="1:26" x14ac:dyDescent="0.3">
      <c r="A75" s="129" t="s">
        <v>10</v>
      </c>
      <c r="B75" s="130"/>
      <c r="C75" s="40">
        <f>'Tab. RF.IS.App.3a'!C75/'Tab. RF.IS.App.3a'!C88*100</f>
        <v>1.5304969655648093</v>
      </c>
      <c r="D75" s="40">
        <f>'Tab. RF.IS.App.3a'!D75/'Tab. RF.IS.App.3a'!D88*100</f>
        <v>1.855287569573284</v>
      </c>
      <c r="E75" s="40">
        <f>'Tab. RF.IS.App.3a'!E75/'Tab. RF.IS.App.3a'!E88*100</f>
        <v>1.9350906597592563</v>
      </c>
      <c r="F75" s="40">
        <f>'Tab. RF.IS.App.3a'!F75/'Tab. RF.IS.App.3a'!F88*100</f>
        <v>1.5409215232484748</v>
      </c>
      <c r="G75" s="102"/>
      <c r="H75" s="41">
        <f>'Tab. RF.IS.App.3a'!H75/'Tab. RF.IS.App.3a'!H88*100</f>
        <v>1.9134993446920052</v>
      </c>
      <c r="I75" s="41">
        <f>'Tab. RF.IS.App.3a'!I75/'Tab. RF.IS.App.3a'!I88*100</f>
        <v>1.0940919037199124</v>
      </c>
      <c r="J75" s="41">
        <f>'Tab. RF.IS.App.3a'!J75/'Tab. RF.IS.App.3a'!J88*100</f>
        <v>1.5084461895096439</v>
      </c>
      <c r="K75" s="41">
        <f>'Tab. RF.IS.App.3a'!K75/'Tab. RF.IS.App.3a'!K88*100</f>
        <v>1.7429696634053291</v>
      </c>
      <c r="L75" s="102"/>
      <c r="M75" s="41">
        <f>'Tab. RF.IS.App.3a'!M75/'Tab. RF.IS.App.3a'!M88*100</f>
        <v>1.9736842105263157</v>
      </c>
      <c r="N75" s="41">
        <f>'Tab. RF.IS.App.3a'!N75/'Tab. RF.IS.App.3a'!N88*100</f>
        <v>2.1212121212121215</v>
      </c>
      <c r="O75" s="41">
        <f>'Tab. RF.IS.App.3a'!O75/'Tab. RF.IS.App.3a'!O88*100</f>
        <v>1.3526445105392475</v>
      </c>
      <c r="P75" s="41">
        <f>'Tab. RF.IS.App.3a'!P75/'Tab. RF.IS.App.3a'!P88*100</f>
        <v>1.554913185588241</v>
      </c>
      <c r="Q75" s="102"/>
      <c r="R75" s="41">
        <f>'Tab. RF.IS.App.3a'!R75/'Tab. RF.IS.App.3a'!R88*100</f>
        <v>1.7271157167530224</v>
      </c>
      <c r="S75" s="41">
        <f>'Tab. RF.IS.App.3a'!S75/'Tab. RF.IS.App.3a'!S88*100</f>
        <v>3.4246575342465753</v>
      </c>
      <c r="T75" s="41">
        <f>'Tab. RF.IS.App.3a'!T75/'Tab. RF.IS.App.3a'!T88*100</f>
        <v>1.555925237303063</v>
      </c>
      <c r="U75" s="41">
        <f>'Tab. RF.IS.App.3a'!U75/'Tab. RF.IS.App.3a'!U88*100</f>
        <v>1.4453961456102784</v>
      </c>
      <c r="V75" s="102"/>
      <c r="W75" s="41">
        <f>'Tab. RF.IS.App.3a'!W75/'Tab. RF.IS.App.3a'!W88*100</f>
        <v>1.9014357780364766</v>
      </c>
      <c r="X75" s="41">
        <f>'Tab. RF.IS.App.3a'!X75/'Tab. RF.IS.App.3a'!X88*100</f>
        <v>2.0581973030518097</v>
      </c>
      <c r="Y75" s="41">
        <f>'Tab. RF.IS.App.3a'!Y75/'Tab. RF.IS.App.3a'!Y88*100</f>
        <v>1.4842802418827061</v>
      </c>
      <c r="Z75" s="41">
        <f>'Tab. RF.IS.App.3a'!Z75/'Tab. RF.IS.App.3a'!Z88*100</f>
        <v>1.6429250508748909</v>
      </c>
    </row>
    <row r="76" spans="1:26" x14ac:dyDescent="0.3">
      <c r="A76" s="129" t="s">
        <v>11</v>
      </c>
      <c r="B76" s="130"/>
      <c r="C76" s="40">
        <f>'Tab. RF.IS.App.3a'!C76/'Tab. RF.IS.App.3a'!C88*100</f>
        <v>3.3317345235877287</v>
      </c>
      <c r="D76" s="40">
        <f>'Tab. RF.IS.App.3a'!D76/'Tab. RF.IS.App.3a'!D88*100</f>
        <v>2.7997976049924098</v>
      </c>
      <c r="E76" s="40">
        <f>'Tab. RF.IS.App.3a'!E76/'Tab. RF.IS.App.3a'!E88*100</f>
        <v>2.9407283254609173</v>
      </c>
      <c r="F76" s="40">
        <f>'Tab. RF.IS.App.3a'!F76/'Tab. RF.IS.App.3a'!F88*100</f>
        <v>3.3441335297005401</v>
      </c>
      <c r="G76" s="102"/>
      <c r="H76" s="41">
        <f>'Tab. RF.IS.App.3a'!H76/'Tab. RF.IS.App.3a'!H88*100</f>
        <v>2.7785058977719528</v>
      </c>
      <c r="I76" s="41">
        <f>'Tab. RF.IS.App.3a'!I76/'Tab. RF.IS.App.3a'!I88*100</f>
        <v>3.2822757111597372</v>
      </c>
      <c r="J76" s="41">
        <f>'Tab. RF.IS.App.3a'!J76/'Tab. RF.IS.App.3a'!J88*100</f>
        <v>3.3440921039496891</v>
      </c>
      <c r="K76" s="41">
        <f>'Tab. RF.IS.App.3a'!K76/'Tab. RF.IS.App.3a'!K88*100</f>
        <v>3.8659159436342376</v>
      </c>
      <c r="L76" s="102"/>
      <c r="M76" s="41">
        <f>'Tab. RF.IS.App.3a'!M76/'Tab. RF.IS.App.3a'!M88*100</f>
        <v>3.6842105263157889</v>
      </c>
      <c r="N76" s="41">
        <f>'Tab. RF.IS.App.3a'!N76/'Tab. RF.IS.App.3a'!N88*100</f>
        <v>2.1212121212121215</v>
      </c>
      <c r="O76" s="41">
        <f>'Tab. RF.IS.App.3a'!O76/'Tab. RF.IS.App.3a'!O88*100</f>
        <v>2.8863313073839389</v>
      </c>
      <c r="P76" s="41">
        <f>'Tab. RF.IS.App.3a'!P76/'Tab. RF.IS.App.3a'!P88*100</f>
        <v>3.2893120973379428</v>
      </c>
      <c r="Q76" s="102"/>
      <c r="R76" s="41">
        <f>'Tab. RF.IS.App.3a'!R76/'Tab. RF.IS.App.3a'!R88*100</f>
        <v>4.3177892918825558</v>
      </c>
      <c r="S76" s="41">
        <f>'Tab. RF.IS.App.3a'!S76/'Tab. RF.IS.App.3a'!S88*100</f>
        <v>1.7123287671232876</v>
      </c>
      <c r="T76" s="41">
        <f>'Tab. RF.IS.App.3a'!T76/'Tab. RF.IS.App.3a'!T88*100</f>
        <v>3.0531363147078969</v>
      </c>
      <c r="U76" s="41">
        <f>'Tab. RF.IS.App.3a'!U76/'Tab. RF.IS.App.3a'!U88*100</f>
        <v>2.2376873661670236</v>
      </c>
      <c r="V76" s="102"/>
      <c r="W76" s="41">
        <f>'Tab. RF.IS.App.3a'!W76/'Tab. RF.IS.App.3a'!W88*100</f>
        <v>3.0849825378346916</v>
      </c>
      <c r="X76" s="41">
        <f>'Tab. RF.IS.App.3a'!X76/'Tab. RF.IS.App.3a'!X88*100</f>
        <v>2.4130589070262598</v>
      </c>
      <c r="Y76" s="41">
        <f>'Tab. RF.IS.App.3a'!Y76/'Tab. RF.IS.App.3a'!Y88*100</f>
        <v>3.2538983080426873</v>
      </c>
      <c r="Z76" s="41">
        <f>'Tab. RF.IS.App.3a'!Z76/'Tab. RF.IS.App.3a'!Z88*100</f>
        <v>3.5066353429242652</v>
      </c>
    </row>
    <row r="77" spans="1:26" x14ac:dyDescent="0.3">
      <c r="A77" s="129" t="s">
        <v>12</v>
      </c>
      <c r="B77" s="130"/>
      <c r="C77" s="40">
        <f>'Tab. RF.IS.App.3a'!C77/'Tab. RF.IS.App.3a'!C88*100</f>
        <v>12.433454499328104</v>
      </c>
      <c r="D77" s="40">
        <f>'Tab. RF.IS.App.3a'!D77/'Tab. RF.IS.App.3a'!D88*100</f>
        <v>8.8379153314218257</v>
      </c>
      <c r="E77" s="40">
        <f>'Tab. RF.IS.App.3a'!E77/'Tab. RF.IS.App.3a'!E88*100</f>
        <v>8.8678957793691904</v>
      </c>
      <c r="F77" s="40">
        <f>'Tab. RF.IS.App.3a'!F77/'Tab. RF.IS.App.3a'!F88*100</f>
        <v>12.217687074829932</v>
      </c>
      <c r="G77" s="102"/>
      <c r="H77" s="41">
        <f>'Tab. RF.IS.App.3a'!H77/'Tab. RF.IS.App.3a'!H88*100</f>
        <v>8.781127129750983</v>
      </c>
      <c r="I77" s="41">
        <f>'Tab. RF.IS.App.3a'!I77/'Tab. RF.IS.App.3a'!I88*100</f>
        <v>6.5645514223194743</v>
      </c>
      <c r="J77" s="41">
        <f>'Tab. RF.IS.App.3a'!J77/'Tab. RF.IS.App.3a'!J88*100</f>
        <v>11.945562838984461</v>
      </c>
      <c r="K77" s="41">
        <f>'Tab. RF.IS.App.3a'!K77/'Tab. RF.IS.App.3a'!K88*100</f>
        <v>11.863885299366194</v>
      </c>
      <c r="L77" s="102"/>
      <c r="M77" s="41">
        <f>'Tab. RF.IS.App.3a'!M77/'Tab. RF.IS.App.3a'!M88*100</f>
        <v>8.9473684210526319</v>
      </c>
      <c r="N77" s="41">
        <f>'Tab. RF.IS.App.3a'!N77/'Tab. RF.IS.App.3a'!N88*100</f>
        <v>8.4848484848484862</v>
      </c>
      <c r="O77" s="41">
        <f>'Tab. RF.IS.App.3a'!O77/'Tab. RF.IS.App.3a'!O88*100</f>
        <v>11.741885426095951</v>
      </c>
      <c r="P77" s="41">
        <f>'Tab. RF.IS.App.3a'!P77/'Tab. RF.IS.App.3a'!P88*100</f>
        <v>13.098679362920137</v>
      </c>
      <c r="Q77" s="102"/>
      <c r="R77" s="41">
        <f>'Tab. RF.IS.App.3a'!R77/'Tab. RF.IS.App.3a'!R88*100</f>
        <v>11.744386873920552</v>
      </c>
      <c r="S77" s="41">
        <f>'Tab. RF.IS.App.3a'!S77/'Tab. RF.IS.App.3a'!S88*100</f>
        <v>8.5616438356164384</v>
      </c>
      <c r="T77" s="41">
        <f>'Tab. RF.IS.App.3a'!T77/'Tab. RF.IS.App.3a'!T88*100</f>
        <v>14.424111948331539</v>
      </c>
      <c r="U77" s="41">
        <f>'Tab. RF.IS.App.3a'!U77/'Tab. RF.IS.App.3a'!U88*100</f>
        <v>14.496788008565312</v>
      </c>
      <c r="V77" s="102"/>
      <c r="W77" s="41">
        <f>'Tab. RF.IS.App.3a'!W77/'Tab. RF.IS.App.3a'!W88*100</f>
        <v>9.1385331781140859</v>
      </c>
      <c r="X77" s="41">
        <f>'Tab. RF.IS.App.3a'!X77/'Tab. RF.IS.App.3a'!X88*100</f>
        <v>7.8779276082327891</v>
      </c>
      <c r="Y77" s="41">
        <f>'Tab. RF.IS.App.3a'!Y77/'Tab. RF.IS.App.3a'!Y88*100</f>
        <v>12.021710107241647</v>
      </c>
      <c r="Z77" s="41">
        <f>'Tab. RF.IS.App.3a'!Z77/'Tab. RF.IS.App.3a'!Z88*100</f>
        <v>12.570615920108743</v>
      </c>
    </row>
    <row r="78" spans="1:26" x14ac:dyDescent="0.3">
      <c r="A78" s="134" t="s">
        <v>13</v>
      </c>
      <c r="B78" s="125"/>
      <c r="C78" s="42">
        <f>SUM(C74:C77)</f>
        <v>26.332792909212714</v>
      </c>
      <c r="D78" s="42">
        <f t="shared" ref="D78" si="139">SUM(D74:D77)</f>
        <v>20.222634508348794</v>
      </c>
      <c r="E78" s="110">
        <f t="shared" ref="E78" si="140">SUM(E74:E77)</f>
        <v>20.356544263294225</v>
      </c>
      <c r="F78" s="42">
        <f t="shared" ref="F78" si="141">SUM(F74:F77)</f>
        <v>25.626762045024194</v>
      </c>
      <c r="G78" s="107"/>
      <c r="H78" s="168">
        <f>SUM(H74:H77)</f>
        <v>19.423328964613368</v>
      </c>
      <c r="I78" s="43">
        <f t="shared" ref="I78" si="142">SUM(I74:I77)</f>
        <v>18.818380743982495</v>
      </c>
      <c r="J78" s="43">
        <f t="shared" ref="J78" si="143">SUM(J74:J77)</f>
        <v>25.473330449539148</v>
      </c>
      <c r="K78" s="43">
        <f t="shared" ref="K78" si="144">SUM(K74:K77)</f>
        <v>27.704448956987264</v>
      </c>
      <c r="L78" s="107"/>
      <c r="M78" s="168">
        <f>SUM(M74:M77)</f>
        <v>20.921052631578945</v>
      </c>
      <c r="N78" s="168">
        <f t="shared" ref="N78" si="145">SUM(N74:N77)</f>
        <v>18.939393939393941</v>
      </c>
      <c r="O78" s="168">
        <f t="shared" ref="O78" si="146">SUM(O74:O77)</f>
        <v>22.542350963403592</v>
      </c>
      <c r="P78" s="168">
        <f t="shared" ref="P78" si="147">SUM(P74:P77)</f>
        <v>24.905061497477753</v>
      </c>
      <c r="Q78" s="107"/>
      <c r="R78" s="43">
        <f>SUM(R74:R77)</f>
        <v>26.770293609671846</v>
      </c>
      <c r="S78" s="43">
        <f t="shared" ref="S78" si="148">SUM(S74:S77)</f>
        <v>23.972602739726028</v>
      </c>
      <c r="T78" s="43">
        <f t="shared" ref="T78" si="149">SUM(T74:T77)</f>
        <v>28.398082004109995</v>
      </c>
      <c r="U78" s="43">
        <f t="shared" ref="U78" si="150">SUM(U74:U77)</f>
        <v>27.95503211991435</v>
      </c>
      <c r="V78" s="107"/>
      <c r="W78" s="168">
        <f>SUM(W74:W77)</f>
        <v>20.469538222739622</v>
      </c>
      <c r="X78" s="168">
        <f t="shared" ref="X78" si="151">SUM(X74:X77)</f>
        <v>19.943222143364089</v>
      </c>
      <c r="Y78" s="43">
        <f t="shared" ref="Y78" si="152">SUM(Y74:Y77)</f>
        <v>25.109292240032808</v>
      </c>
      <c r="Z78" s="43">
        <f t="shared" ref="Z78" si="153">SUM(Z74:Z77)</f>
        <v>26.558657374305628</v>
      </c>
    </row>
    <row r="79" spans="1:26" x14ac:dyDescent="0.3">
      <c r="A79" s="129" t="s">
        <v>14</v>
      </c>
      <c r="B79" s="130"/>
      <c r="C79" s="40">
        <f>'Tab. RF.IS.App.3a'!C79/'Tab. RF.IS.App.3a'!C88*100</f>
        <v>2.0953656979993736</v>
      </c>
      <c r="D79" s="40">
        <f>'Tab. RF.IS.App.3a'!D79/'Tab. RF.IS.App.3a'!D88*100</f>
        <v>2.3612750885478158</v>
      </c>
      <c r="E79" s="40">
        <f>'Tab. RF.IS.App.3a'!E79/'Tab. RF.IS.App.3a'!E88*100</f>
        <v>2.3464878866372088</v>
      </c>
      <c r="F79" s="40">
        <f>'Tab. RF.IS.App.3a'!F79/'Tab. RF.IS.App.3a'!F88*100</f>
        <v>2.2627112700750405</v>
      </c>
      <c r="G79" s="102"/>
      <c r="H79" s="41">
        <f>'Tab. RF.IS.App.3a'!H79/'Tab. RF.IS.App.3a'!H88*100</f>
        <v>2.2804718217562256</v>
      </c>
      <c r="I79" s="41">
        <f>'Tab. RF.IS.App.3a'!I79/'Tab. RF.IS.App.3a'!I88*100</f>
        <v>2.8446389496717726</v>
      </c>
      <c r="J79" s="41">
        <f>'Tab. RF.IS.App.3a'!J79/'Tab. RF.IS.App.3a'!J88*100</f>
        <v>2.1805920651293822</v>
      </c>
      <c r="K79" s="41">
        <f>'Tab. RF.IS.App.3a'!K79/'Tab. RF.IS.App.3a'!K88*100</f>
        <v>2.3690849793858839</v>
      </c>
      <c r="L79" s="102"/>
      <c r="M79" s="41">
        <f>'Tab. RF.IS.App.3a'!M79/'Tab. RF.IS.App.3a'!M88*100</f>
        <v>2.1052631578947367</v>
      </c>
      <c r="N79" s="41">
        <f>'Tab. RF.IS.App.3a'!N79/'Tab. RF.IS.App.3a'!N88*100</f>
        <v>3.1818181818181817</v>
      </c>
      <c r="O79" s="41">
        <f>'Tab. RF.IS.App.3a'!O79/'Tab. RF.IS.App.3a'!O88*100</f>
        <v>2.451829820250873</v>
      </c>
      <c r="P79" s="41">
        <f>'Tab. RF.IS.App.3a'!P79/'Tab. RF.IS.App.3a'!P88*100</f>
        <v>2.5014642256607909</v>
      </c>
      <c r="Q79" s="102"/>
      <c r="R79" s="41">
        <f>'Tab. RF.IS.App.3a'!R79/'Tab. RF.IS.App.3a'!R88*100</f>
        <v>1.5544041450777202</v>
      </c>
      <c r="S79" s="41">
        <f>'Tab. RF.IS.App.3a'!S79/'Tab. RF.IS.App.3a'!S88*100</f>
        <v>2.7397260273972601</v>
      </c>
      <c r="T79" s="41">
        <f>'Tab. RF.IS.App.3a'!T79/'Tab. RF.IS.App.3a'!T88*100</f>
        <v>2.1528525296017222</v>
      </c>
      <c r="U79" s="41">
        <f>'Tab. RF.IS.App.3a'!U79/'Tab. RF.IS.App.3a'!U88*100</f>
        <v>1.0920770877944324</v>
      </c>
      <c r="V79" s="102"/>
      <c r="W79" s="41">
        <f>'Tab. RF.IS.App.3a'!W79/'Tab. RF.IS.App.3a'!W88*100</f>
        <v>2.173069460613116</v>
      </c>
      <c r="X79" s="41">
        <f>'Tab. RF.IS.App.3a'!X79/'Tab. RF.IS.App.3a'!X88*100</f>
        <v>2.9808374733853795</v>
      </c>
      <c r="Y79" s="41">
        <f>'Tab. RF.IS.App.3a'!Y79/'Tab. RF.IS.App.3a'!Y88*100</f>
        <v>2.2251114737218698</v>
      </c>
      <c r="Z79" s="41">
        <f>'Tab. RF.IS.App.3a'!Z79/'Tab. RF.IS.App.3a'!Z88*100</f>
        <v>2.3304235776637623</v>
      </c>
    </row>
    <row r="80" spans="1:26" x14ac:dyDescent="0.3">
      <c r="A80" s="129" t="s">
        <v>15</v>
      </c>
      <c r="B80" s="130"/>
      <c r="C80" s="40">
        <f>'Tab. RF.IS.App.3a'!C80/'Tab. RF.IS.App.3a'!C88*100</f>
        <v>0.29452453908693432</v>
      </c>
      <c r="D80" s="40">
        <f>'Tab. RF.IS.App.3a'!D80/'Tab. RF.IS.App.3a'!D88*100</f>
        <v>0.60718502276943831</v>
      </c>
      <c r="E80" s="40">
        <f>'Tab. RF.IS.App.3a'!E80/'Tab. RF.IS.App.3a'!E88*100</f>
        <v>0.63995124181014784</v>
      </c>
      <c r="F80" s="40">
        <f>'Tab. RF.IS.App.3a'!F80/'Tab. RF.IS.App.3a'!F88*100</f>
        <v>0.31839539939687211</v>
      </c>
      <c r="G80" s="102"/>
      <c r="H80" s="41">
        <f>'Tab. RF.IS.App.3a'!H80/'Tab. RF.IS.App.3a'!H88*100</f>
        <v>0.60288335517693314</v>
      </c>
      <c r="I80" s="41">
        <f>'Tab. RF.IS.App.3a'!I80/'Tab. RF.IS.App.3a'!I88*100</f>
        <v>0.43763676148796499</v>
      </c>
      <c r="J80" s="41">
        <f>'Tab. RF.IS.App.3a'!J80/'Tab. RF.IS.App.3a'!J88*100</f>
        <v>0.32442684590556681</v>
      </c>
      <c r="K80" s="41">
        <f>'Tab. RF.IS.App.3a'!K80/'Tab. RF.IS.App.3a'!K88*100</f>
        <v>0.23229339732939511</v>
      </c>
      <c r="L80" s="102"/>
      <c r="M80" s="41">
        <f>'Tab. RF.IS.App.3a'!M80/'Tab. RF.IS.App.3a'!M88*100</f>
        <v>0.78947368421052633</v>
      </c>
      <c r="N80" s="41">
        <f>'Tab. RF.IS.App.3a'!N80/'Tab. RF.IS.App.3a'!N88*100</f>
        <v>0.90909090909090906</v>
      </c>
      <c r="O80" s="41">
        <f>'Tab. RF.IS.App.3a'!O80/'Tab. RF.IS.App.3a'!O88*100</f>
        <v>0.429328850381482</v>
      </c>
      <c r="P80" s="41">
        <f>'Tab. RF.IS.App.3a'!P80/'Tab. RF.IS.App.3a'!P88*100</f>
        <v>0.34385686485669481</v>
      </c>
      <c r="Q80" s="102"/>
      <c r="R80" s="41">
        <f>'Tab. RF.IS.App.3a'!R80/'Tab. RF.IS.App.3a'!R88*100</f>
        <v>0.69084628670120896</v>
      </c>
      <c r="S80" s="41">
        <f>'Tab. RF.IS.App.3a'!S80/'Tab. RF.IS.App.3a'!S88*100</f>
        <v>0.34246575342465752</v>
      </c>
      <c r="T80" s="41">
        <f>'Tab. RF.IS.App.3a'!T80/'Tab. RF.IS.App.3a'!T88*100</f>
        <v>0.24464233290928664</v>
      </c>
      <c r="U80" s="41">
        <f>'Tab. RF.IS.App.3a'!U80/'Tab. RF.IS.App.3a'!U88*100</f>
        <v>0.27837259100642398</v>
      </c>
      <c r="V80" s="102"/>
      <c r="W80" s="41">
        <f>'Tab. RF.IS.App.3a'!W80/'Tab. RF.IS.App.3a'!W88*100</f>
        <v>0.64027939464493588</v>
      </c>
      <c r="X80" s="41">
        <f>'Tab. RF.IS.App.3a'!X80/'Tab. RF.IS.App.3a'!X88*100</f>
        <v>0.63875088715400996</v>
      </c>
      <c r="Y80" s="41">
        <f>'Tab. RF.IS.App.3a'!Y80/'Tab. RF.IS.App.3a'!Y88*100</f>
        <v>0.33856598109964137</v>
      </c>
      <c r="Z80" s="41">
        <f>'Tab. RF.IS.App.3a'!Z80/'Tab. RF.IS.App.3a'!Z88*100</f>
        <v>0.28207082413394829</v>
      </c>
    </row>
    <row r="81" spans="1:26" x14ac:dyDescent="0.3">
      <c r="A81" s="129" t="s">
        <v>16</v>
      </c>
      <c r="B81" s="130"/>
      <c r="C81" s="40">
        <f>'Tab. RF.IS.App.3a'!C81/'Tab. RF.IS.App.3a'!C88*100</f>
        <v>4.5134002719297897</v>
      </c>
      <c r="D81" s="40">
        <f>'Tab. RF.IS.App.3a'!D81/'Tab. RF.IS.App.3a'!D88*100</f>
        <v>5.7345252150446955</v>
      </c>
      <c r="E81" s="40">
        <f>'Tab. RF.IS.App.3a'!E81/'Tab. RF.IS.App.3a'!E88*100</f>
        <v>5.9119305195794603</v>
      </c>
      <c r="F81" s="40">
        <f>'Tab. RF.IS.App.3a'!F81/'Tab. RF.IS.App.3a'!F88*100</f>
        <v>4.8093134160880844</v>
      </c>
      <c r="G81" s="102"/>
      <c r="H81" s="41">
        <f>'Tab. RF.IS.App.3a'!H81/'Tab. RF.IS.App.3a'!H88*100</f>
        <v>5.6356487549148095</v>
      </c>
      <c r="I81" s="41">
        <f>'Tab. RF.IS.App.3a'!I81/'Tab. RF.IS.App.3a'!I88*100</f>
        <v>2.1881838074398248</v>
      </c>
      <c r="J81" s="41">
        <f>'Tab. RF.IS.App.3a'!J81/'Tab. RF.IS.App.3a'!J88*100</f>
        <v>4.9296243303497151</v>
      </c>
      <c r="K81" s="41">
        <f>'Tab. RF.IS.App.3a'!K81/'Tab. RF.IS.App.3a'!K88*100</f>
        <v>3.0321211002399853</v>
      </c>
      <c r="L81" s="102"/>
      <c r="M81" s="41">
        <f>'Tab. RF.IS.App.3a'!M81/'Tab. RF.IS.App.3a'!M88*100</f>
        <v>7.7631578947368425</v>
      </c>
      <c r="N81" s="41">
        <f>'Tab. RF.IS.App.3a'!N81/'Tab. RF.IS.App.3a'!N88*100</f>
        <v>6.666666666666667</v>
      </c>
      <c r="O81" s="41">
        <f>'Tab. RF.IS.App.3a'!O81/'Tab. RF.IS.App.3a'!O88*100</f>
        <v>6.631320315530842</v>
      </c>
      <c r="P81" s="41">
        <f>'Tab. RF.IS.App.3a'!P81/'Tab. RF.IS.App.3a'!P88*100</f>
        <v>5.6566343592359578</v>
      </c>
      <c r="Q81" s="102"/>
      <c r="R81" s="41">
        <f>'Tab. RF.IS.App.3a'!R81/'Tab. RF.IS.App.3a'!R88*100</f>
        <v>7.081174438687392</v>
      </c>
      <c r="S81" s="41">
        <f>'Tab. RF.IS.App.3a'!S81/'Tab. RF.IS.App.3a'!S88*100</f>
        <v>6.506849315068493</v>
      </c>
      <c r="T81" s="41">
        <f>'Tab. RF.IS.App.3a'!T81/'Tab. RF.IS.App.3a'!T88*100</f>
        <v>3.8947059399158426</v>
      </c>
      <c r="U81" s="41">
        <f>'Tab. RF.IS.App.3a'!U81/'Tab. RF.IS.App.3a'!U88*100</f>
        <v>3.5117773019271952</v>
      </c>
      <c r="V81" s="102"/>
      <c r="W81" s="41">
        <f>'Tab. RF.IS.App.3a'!W81/'Tab. RF.IS.App.3a'!W88*100</f>
        <v>6.1117578579743892</v>
      </c>
      <c r="X81" s="41">
        <f>'Tab. RF.IS.App.3a'!X81/'Tab. RF.IS.App.3a'!X88*100</f>
        <v>5.1809794180269693</v>
      </c>
      <c r="Y81" s="41">
        <f>'Tab. RF.IS.App.3a'!Y81/'Tab. RF.IS.App.3a'!Y88*100</f>
        <v>5.17054825001527</v>
      </c>
      <c r="Z81" s="41">
        <f>'Tab. RF.IS.App.3a'!Z81/'Tab. RF.IS.App.3a'!Z88*100</f>
        <v>4.1587768026211371</v>
      </c>
    </row>
    <row r="82" spans="1:26" x14ac:dyDescent="0.3">
      <c r="A82" s="129" t="s">
        <v>17</v>
      </c>
      <c r="B82" s="130"/>
      <c r="C82" s="40">
        <f>'Tab. RF.IS.App.3a'!C82/'Tab. RF.IS.App.3a'!C88*100</f>
        <v>4.3718857894882879</v>
      </c>
      <c r="D82" s="40">
        <f>'Tab. RF.IS.App.3a'!D82/'Tab. RF.IS.App.3a'!D88*100</f>
        <v>6.5947039973014006</v>
      </c>
      <c r="E82" s="40">
        <f>'Tab. RF.IS.App.3a'!E82/'Tab. RF.IS.App.3a'!E88*100</f>
        <v>6.7651988419929907</v>
      </c>
      <c r="F82" s="40">
        <f>'Tab. RF.IS.App.3a'!F82/'Tab. RF.IS.App.3a'!F88*100</f>
        <v>5.0140963601935624</v>
      </c>
      <c r="G82" s="102"/>
      <c r="H82" s="41">
        <f>'Tab. RF.IS.App.3a'!H82/'Tab. RF.IS.App.3a'!H88*100</f>
        <v>6.6317169069462656</v>
      </c>
      <c r="I82" s="41">
        <f>'Tab. RF.IS.App.3a'!I82/'Tab. RF.IS.App.3a'!I88*100</f>
        <v>5.0328227571115978</v>
      </c>
      <c r="J82" s="41">
        <f>'Tab. RF.IS.App.3a'!J82/'Tab. RF.IS.App.3a'!J88*100</f>
        <v>4.7865437726682867</v>
      </c>
      <c r="K82" s="41">
        <f>'Tab. RF.IS.App.3a'!K82/'Tab. RF.IS.App.3a'!K88*100</f>
        <v>3.4859393268106582</v>
      </c>
      <c r="L82" s="102"/>
      <c r="M82" s="41">
        <f>'Tab. RF.IS.App.3a'!M82/'Tab. RF.IS.App.3a'!M88*100</f>
        <v>8.1578947368421062</v>
      </c>
      <c r="N82" s="41">
        <f>'Tab. RF.IS.App.3a'!N82/'Tab. RF.IS.App.3a'!N88*100</f>
        <v>11.212121212121213</v>
      </c>
      <c r="O82" s="41">
        <f>'Tab. RF.IS.App.3a'!O82/'Tab. RF.IS.App.3a'!O88*100</f>
        <v>7.1977240398293034</v>
      </c>
      <c r="P82" s="41">
        <f>'Tab. RF.IS.App.3a'!P82/'Tab. RF.IS.App.3a'!P88*100</f>
        <v>6.6749796897730915</v>
      </c>
      <c r="Q82" s="102"/>
      <c r="R82" s="41">
        <f>'Tab. RF.IS.App.3a'!R82/'Tab. RF.IS.App.3a'!R88*100</f>
        <v>3.7996545768566494</v>
      </c>
      <c r="S82" s="41">
        <f>'Tab. RF.IS.App.3a'!S82/'Tab. RF.IS.App.3a'!S88*100</f>
        <v>3.4246575342465753</v>
      </c>
      <c r="T82" s="41">
        <f>'Tab. RF.IS.App.3a'!T82/'Tab. RF.IS.App.3a'!T88*100</f>
        <v>3.3564928075154126</v>
      </c>
      <c r="U82" s="41">
        <f>'Tab. RF.IS.App.3a'!U82/'Tab. RF.IS.App.3a'!U88*100</f>
        <v>3.4047109207708779</v>
      </c>
      <c r="V82" s="102"/>
      <c r="W82" s="41">
        <f>'Tab. RF.IS.App.3a'!W82/'Tab. RF.IS.App.3a'!W88*100</f>
        <v>6.5386107877376798</v>
      </c>
      <c r="X82" s="41">
        <f>'Tab. RF.IS.App.3a'!X82/'Tab. RF.IS.App.3a'!X88*100</f>
        <v>7.5940383250532291</v>
      </c>
      <c r="Y82" s="41">
        <f>'Tab. RF.IS.App.3a'!Y82/'Tab. RF.IS.App.3a'!Y88*100</f>
        <v>5.1295363914800047</v>
      </c>
      <c r="Z82" s="41">
        <f>'Tab. RF.IS.App.3a'!Z82/'Tab. RF.IS.App.3a'!Z88*100</f>
        <v>4.8062039867057429</v>
      </c>
    </row>
    <row r="83" spans="1:26" x14ac:dyDescent="0.3">
      <c r="A83" s="129" t="s">
        <v>18</v>
      </c>
      <c r="B83" s="130"/>
      <c r="C83" s="40">
        <f>'Tab. RF.IS.App.3a'!C83/'Tab. RF.IS.App.3a'!C88*100</f>
        <v>0.35200241010659172</v>
      </c>
      <c r="D83" s="40">
        <f>'Tab. RF.IS.App.3a'!D83/'Tab. RF.IS.App.3a'!D88*100</f>
        <v>0.77584752909428234</v>
      </c>
      <c r="E83" s="40">
        <f>'Tab. RF.IS.App.3a'!E83/'Tab. RF.IS.App.3a'!E88*100</f>
        <v>0.74660978211183904</v>
      </c>
      <c r="F83" s="40">
        <f>'Tab. RF.IS.App.3a'!F83/'Tab. RF.IS.App.3a'!F88*100</f>
        <v>0.41573742899221544</v>
      </c>
      <c r="G83" s="102"/>
      <c r="H83" s="41">
        <f>'Tab. RF.IS.App.3a'!H83/'Tab. RF.IS.App.3a'!H88*100</f>
        <v>0.70773263433813893</v>
      </c>
      <c r="I83" s="41">
        <f>'Tab. RF.IS.App.3a'!I83/'Tab. RF.IS.App.3a'!I88*100</f>
        <v>0.21881838074398249</v>
      </c>
      <c r="J83" s="41">
        <f>'Tab. RF.IS.App.3a'!J83/'Tab. RF.IS.App.3a'!J88*100</f>
        <v>0.38154815381714524</v>
      </c>
      <c r="K83" s="41">
        <f>'Tab. RF.IS.App.3a'!K83/'Tab. RF.IS.App.3a'!K88*100</f>
        <v>0.29536643898836995</v>
      </c>
      <c r="L83" s="102"/>
      <c r="M83" s="41">
        <f>'Tab. RF.IS.App.3a'!M83/'Tab. RF.IS.App.3a'!M88*100</f>
        <v>0.6578947368421052</v>
      </c>
      <c r="N83" s="41">
        <f>'Tab. RF.IS.App.3a'!N83/'Tab. RF.IS.App.3a'!N88*100</f>
        <v>1.5151515151515151</v>
      </c>
      <c r="O83" s="41">
        <f>'Tab. RF.IS.App.3a'!O83/'Tab. RF.IS.App.3a'!O88*100</f>
        <v>0.69830596146385626</v>
      </c>
      <c r="P83" s="41">
        <f>'Tab. RF.IS.App.3a'!P83/'Tab. RF.IS.App.3a'!P88*100</f>
        <v>0.4931134160856997</v>
      </c>
      <c r="Q83" s="102"/>
      <c r="R83" s="41">
        <f>'Tab. RF.IS.App.3a'!R83/'Tab. RF.IS.App.3a'!R88*100</f>
        <v>0.69084628670120896</v>
      </c>
      <c r="S83" s="41">
        <f>'Tab. RF.IS.App.3a'!S83/'Tab. RF.IS.App.3a'!S88*100</f>
        <v>0.68493150684931503</v>
      </c>
      <c r="T83" s="41">
        <f>'Tab. RF.IS.App.3a'!T83/'Tab. RF.IS.App.3a'!T88*100</f>
        <v>0.40121342597123011</v>
      </c>
      <c r="U83" s="41">
        <f>'Tab. RF.IS.App.3a'!U83/'Tab. RF.IS.App.3a'!U88*100</f>
        <v>0.32119914346895073</v>
      </c>
      <c r="V83" s="102"/>
      <c r="W83" s="41">
        <f>'Tab. RF.IS.App.3a'!W83/'Tab. RF.IS.App.3a'!W88*100</f>
        <v>0.69848661233993015</v>
      </c>
      <c r="X83" s="41">
        <f>'Tab. RF.IS.App.3a'!X83/'Tab. RF.IS.App.3a'!X88*100</f>
        <v>0.92264017033356993</v>
      </c>
      <c r="Y83" s="41">
        <f>'Tab. RF.IS.App.3a'!Y83/'Tab. RF.IS.App.3a'!Y88*100</f>
        <v>0.43586007102904861</v>
      </c>
      <c r="Z83" s="41">
        <f>'Tab. RF.IS.App.3a'!Z83/'Tab. RF.IS.App.3a'!Z88*100</f>
        <v>0.37949918678745687</v>
      </c>
    </row>
    <row r="84" spans="1:26" x14ac:dyDescent="0.3">
      <c r="A84" s="129" t="s">
        <v>19</v>
      </c>
      <c r="B84" s="130"/>
      <c r="C84" s="40">
        <f>'Tab. RF.IS.App.3a'!C84/'Tab. RF.IS.App.3a'!C88*100</f>
        <v>1.7520840683233507</v>
      </c>
      <c r="D84" s="40">
        <f>'Tab. RF.IS.App.3a'!D84/'Tab. RF.IS.App.3a'!D88*100</f>
        <v>2.4118738404452689</v>
      </c>
      <c r="E84" s="40">
        <f>'Tab. RF.IS.App.3a'!E84/'Tab. RF.IS.App.3a'!E88*100</f>
        <v>2.3007770836507695</v>
      </c>
      <c r="F84" s="40">
        <f>'Tab. RF.IS.App.3a'!F84/'Tab. RF.IS.App.3a'!F88*100</f>
        <v>2.0408163265306123</v>
      </c>
      <c r="G84" s="102"/>
      <c r="H84" s="41">
        <f>'Tab. RF.IS.App.3a'!H84/'Tab. RF.IS.App.3a'!H88*100</f>
        <v>2.0969855832241153</v>
      </c>
      <c r="I84" s="41">
        <f>'Tab. RF.IS.App.3a'!I84/'Tab. RF.IS.App.3a'!I88*100</f>
        <v>1.7505470459518599</v>
      </c>
      <c r="J84" s="41">
        <f>'Tab. RF.IS.App.3a'!J84/'Tab. RF.IS.App.3a'!J88*100</f>
        <v>1.9360241351390319</v>
      </c>
      <c r="K84" s="41">
        <f>'Tab. RF.IS.App.3a'!K84/'Tab. RF.IS.App.3a'!K88*100</f>
        <v>1.5168297335548582</v>
      </c>
      <c r="L84" s="102"/>
      <c r="M84" s="41">
        <f>'Tab. RF.IS.App.3a'!M84/'Tab. RF.IS.App.3a'!M88*100</f>
        <v>3.0263157894736841</v>
      </c>
      <c r="N84" s="41">
        <f>'Tab. RF.IS.App.3a'!N84/'Tab. RF.IS.App.3a'!N88*100</f>
        <v>2.5757575757575757</v>
      </c>
      <c r="O84" s="41">
        <f>'Tab. RF.IS.App.3a'!O84/'Tab. RF.IS.App.3a'!O88*100</f>
        <v>2.9070218543902753</v>
      </c>
      <c r="P84" s="41">
        <f>'Tab. RF.IS.App.3a'!P84/'Tab. RF.IS.App.3a'!P88*100</f>
        <v>2.6752819815224167</v>
      </c>
      <c r="Q84" s="102"/>
      <c r="R84" s="41">
        <f>'Tab. RF.IS.App.3a'!R84/'Tab. RF.IS.App.3a'!R88*100</f>
        <v>3.1088082901554404</v>
      </c>
      <c r="S84" s="41">
        <f>'Tab. RF.IS.App.3a'!S84/'Tab. RF.IS.App.3a'!S88*100</f>
        <v>1.7123287671232876</v>
      </c>
      <c r="T84" s="41">
        <f>'Tab. RF.IS.App.3a'!T84/'Tab. RF.IS.App.3a'!T88*100</f>
        <v>1.3797827576083765</v>
      </c>
      <c r="U84" s="41">
        <f>'Tab. RF.IS.App.3a'!U84/'Tab. RF.IS.App.3a'!U88*100</f>
        <v>1.2526766595289078</v>
      </c>
      <c r="V84" s="102"/>
      <c r="W84" s="41">
        <f>'Tab. RF.IS.App.3a'!W84/'Tab. RF.IS.App.3a'!W88*100</f>
        <v>2.3476911136980987</v>
      </c>
      <c r="X84" s="41">
        <f>'Tab. RF.IS.App.3a'!X84/'Tab. RF.IS.App.3a'!X88*100</f>
        <v>2.1291696238466997</v>
      </c>
      <c r="Y84" s="41">
        <f>'Tab. RF.IS.App.3a'!Y84/'Tab. RF.IS.App.3a'!Y88*100</f>
        <v>2.0750255233374926</v>
      </c>
      <c r="Z84" s="41">
        <f>'Tab. RF.IS.App.3a'!Z84/'Tab. RF.IS.App.3a'!Z88*100</f>
        <v>1.9792100445499043</v>
      </c>
    </row>
    <row r="85" spans="1:26" x14ac:dyDescent="0.3">
      <c r="A85" s="129" t="s">
        <v>20</v>
      </c>
      <c r="B85" s="130"/>
      <c r="C85" s="40">
        <f>'Tab. RF.IS.App.3a'!C85/'Tab. RF.IS.App.3a'!C88*100</f>
        <v>5.8456976822544009</v>
      </c>
      <c r="D85" s="40">
        <f>'Tab. RF.IS.App.3a'!D85/'Tab. RF.IS.App.3a'!D88*100</f>
        <v>5.3128689492325858</v>
      </c>
      <c r="E85" s="40">
        <f>'Tab. RF.IS.App.3a'!E85/'Tab. RF.IS.App.3a'!E88*100</f>
        <v>5.3329270150845645</v>
      </c>
      <c r="F85" s="40">
        <f>'Tab. RF.IS.App.3a'!F85/'Tab. RF.IS.App.3a'!F88*100</f>
        <v>6.2223157304158772</v>
      </c>
      <c r="G85" s="102"/>
      <c r="H85" s="41">
        <f>'Tab. RF.IS.App.3a'!H85/'Tab. RF.IS.App.3a'!H88*100</f>
        <v>5.6618610747051115</v>
      </c>
      <c r="I85" s="41">
        <f>'Tab. RF.IS.App.3a'!I85/'Tab. RF.IS.App.3a'!I88*100</f>
        <v>2.6258205689277898</v>
      </c>
      <c r="J85" s="41">
        <f>'Tab. RF.IS.App.3a'!J85/'Tab. RF.IS.App.3a'!J88*100</f>
        <v>6.1801927705498061</v>
      </c>
      <c r="K85" s="41">
        <f>'Tab. RF.IS.App.3a'!K85/'Tab. RF.IS.App.3a'!K88*100</f>
        <v>5.1396837117715828</v>
      </c>
      <c r="L85" s="102"/>
      <c r="M85" s="41">
        <f>'Tab. RF.IS.App.3a'!M85/'Tab. RF.IS.App.3a'!M88*100</f>
        <v>5.6578947368421053</v>
      </c>
      <c r="N85" s="41">
        <f>'Tab. RF.IS.App.3a'!N85/'Tab. RF.IS.App.3a'!N88*100</f>
        <v>6.0606060606060606</v>
      </c>
      <c r="O85" s="41">
        <f>'Tab. RF.IS.App.3a'!O85/'Tab. RF.IS.App.3a'!O88*100</f>
        <v>7.4408379671537572</v>
      </c>
      <c r="P85" s="41">
        <f>'Tab. RF.IS.App.3a'!P85/'Tab. RF.IS.App.3a'!P88*100</f>
        <v>7.0604016701619141</v>
      </c>
      <c r="Q85" s="102"/>
      <c r="R85" s="41">
        <f>'Tab. RF.IS.App.3a'!R85/'Tab. RF.IS.App.3a'!R88*100</f>
        <v>5.5267702936096716</v>
      </c>
      <c r="S85" s="41">
        <f>'Tab. RF.IS.App.3a'!S85/'Tab. RF.IS.App.3a'!S88*100</f>
        <v>2.3972602739726026</v>
      </c>
      <c r="T85" s="41">
        <f>'Tab. RF.IS.App.3a'!T85/'Tab. RF.IS.App.3a'!T88*100</f>
        <v>5.7050592034445637</v>
      </c>
      <c r="U85" s="41">
        <f>'Tab. RF.IS.App.3a'!U85/'Tab. RF.IS.App.3a'!U88*100</f>
        <v>5.3426124197002141</v>
      </c>
      <c r="V85" s="102"/>
      <c r="W85" s="41">
        <f>'Tab. RF.IS.App.3a'!W85/'Tab. RF.IS.App.3a'!W88*100</f>
        <v>5.6461001164144351</v>
      </c>
      <c r="X85" s="41">
        <f>'Tab. RF.IS.App.3a'!X85/'Tab. RF.IS.App.3a'!X88*100</f>
        <v>4.187366926898509</v>
      </c>
      <c r="Y85" s="41">
        <f>'Tab. RF.IS.App.3a'!Y85/'Tab. RF.IS.App.3a'!Y88*100</f>
        <v>6.3716721494576838</v>
      </c>
      <c r="Z85" s="41">
        <f>'Tab. RF.IS.App.3a'!Z85/'Tab. RF.IS.App.3a'!Z88*100</f>
        <v>5.9533443856906025</v>
      </c>
    </row>
    <row r="86" spans="1:26" x14ac:dyDescent="0.3">
      <c r="A86" s="129" t="s">
        <v>21</v>
      </c>
      <c r="B86" s="130"/>
      <c r="C86" s="40">
        <f>'Tab. RF.IS.App.3a'!C86/'Tab. RF.IS.App.3a'!C88*100</f>
        <v>1.9399772466910585</v>
      </c>
      <c r="D86" s="40">
        <f>'Tab. RF.IS.App.3a'!D86/'Tab. RF.IS.App.3a'!D88*100</f>
        <v>2.4624725923427224</v>
      </c>
      <c r="E86" s="40">
        <f>'Tab. RF.IS.App.3a'!E86/'Tab. RF.IS.App.3a'!E88*100</f>
        <v>2.6359896388846562</v>
      </c>
      <c r="F86" s="40">
        <f>'Tab. RF.IS.App.3a'!F86/'Tab. RF.IS.App.3a'!F88*100</f>
        <v>2.0287537695490565</v>
      </c>
      <c r="G86" s="102"/>
      <c r="H86" s="41">
        <f>'Tab. RF.IS.App.3a'!H86/'Tab. RF.IS.App.3a'!H88*100</f>
        <v>2.6474442988204459</v>
      </c>
      <c r="I86" s="41">
        <f>'Tab. RF.IS.App.3a'!I86/'Tab. RF.IS.App.3a'!I88*100</f>
        <v>0.87527352297592997</v>
      </c>
      <c r="J86" s="41">
        <f>'Tab. RF.IS.App.3a'!J86/'Tab. RF.IS.App.3a'!J88*100</f>
        <v>1.8822302820572543</v>
      </c>
      <c r="K86" s="41">
        <f>'Tab. RF.IS.App.3a'!K86/'Tab. RF.IS.App.3a'!K88*100</f>
        <v>1.9368038889914465</v>
      </c>
      <c r="L86" s="102"/>
      <c r="M86" s="41">
        <f>'Tab. RF.IS.App.3a'!M86/'Tab. RF.IS.App.3a'!M88*100</f>
        <v>4.0789473684210531</v>
      </c>
      <c r="N86" s="41">
        <f>'Tab. RF.IS.App.3a'!N86/'Tab. RF.IS.App.3a'!N88*100</f>
        <v>2.2727272727272729</v>
      </c>
      <c r="O86" s="41">
        <f>'Tab. RF.IS.App.3a'!O86/'Tab. RF.IS.App.3a'!O88*100</f>
        <v>2.3794129057286955</v>
      </c>
      <c r="P86" s="41">
        <f>'Tab. RF.IS.App.3a'!P86/'Tab. RF.IS.App.3a'!P88*100</f>
        <v>2.4013300836970282</v>
      </c>
      <c r="Q86" s="102"/>
      <c r="R86" s="41">
        <f>'Tab. RF.IS.App.3a'!R86/'Tab. RF.IS.App.3a'!R88*100</f>
        <v>1.8998272884283247</v>
      </c>
      <c r="S86" s="41">
        <f>'Tab. RF.IS.App.3a'!S86/'Tab. RF.IS.App.3a'!S88*100</f>
        <v>3.7671232876712328</v>
      </c>
      <c r="T86" s="41">
        <f>'Tab. RF.IS.App.3a'!T86/'Tab. RF.IS.App.3a'!T88*100</f>
        <v>1.5167824640375771</v>
      </c>
      <c r="U86" s="41">
        <f>'Tab. RF.IS.App.3a'!U86/'Tab. RF.IS.App.3a'!U88*100</f>
        <v>2.4946466809421843</v>
      </c>
      <c r="V86" s="102"/>
      <c r="W86" s="41">
        <f>'Tab. RF.IS.App.3a'!W86/'Tab. RF.IS.App.3a'!W88*100</f>
        <v>2.7745440434613893</v>
      </c>
      <c r="X86" s="41">
        <f>'Tab. RF.IS.App.3a'!X86/'Tab. RF.IS.App.3a'!X88*100</f>
        <v>2.1291696238466997</v>
      </c>
      <c r="Y86" s="41">
        <f>'Tab. RF.IS.App.3a'!Y86/'Tab. RF.IS.App.3a'!Y88*100</f>
        <v>1.9498084658947128</v>
      </c>
      <c r="Z86" s="41">
        <f>'Tab. RF.IS.App.3a'!Z86/'Tab. RF.IS.App.3a'!Z88*100</f>
        <v>2.170923919448744</v>
      </c>
    </row>
    <row r="87" spans="1:26" ht="22.8" x14ac:dyDescent="0.3">
      <c r="A87" s="135" t="s">
        <v>22</v>
      </c>
      <c r="B87" s="132"/>
      <c r="C87" s="110">
        <f>SUM(C79:C86)</f>
        <v>21.164937705879783</v>
      </c>
      <c r="D87" s="110">
        <f t="shared" ref="D87" si="154">SUM(D79:D86)</f>
        <v>26.260752234778209</v>
      </c>
      <c r="E87" s="42">
        <f t="shared" ref="E87" si="155">SUM(E79:E86)</f>
        <v>26.679872009751634</v>
      </c>
      <c r="F87" s="110">
        <f t="shared" ref="F87" si="156">SUM(F79:F86)</f>
        <v>23.112139701241318</v>
      </c>
      <c r="G87" s="107"/>
      <c r="H87" s="43">
        <f>SUM(H79:H86)</f>
        <v>26.264744429882047</v>
      </c>
      <c r="I87" s="168">
        <f t="shared" ref="I87" si="157">SUM(I79:I86)</f>
        <v>15.973741794310722</v>
      </c>
      <c r="J87" s="168">
        <f t="shared" ref="J87" si="158">SUM(J79:J86)</f>
        <v>22.601182355616189</v>
      </c>
      <c r="K87" s="168">
        <f t="shared" ref="K87" si="159">SUM(K79:K86)</f>
        <v>18.008122577072179</v>
      </c>
      <c r="L87" s="107"/>
      <c r="M87" s="43">
        <f>SUM(M79:M86)</f>
        <v>32.236842105263165</v>
      </c>
      <c r="N87" s="43">
        <f t="shared" ref="N87" si="160">SUM(N79:N86)</f>
        <v>34.393939393939391</v>
      </c>
      <c r="O87" s="43">
        <f t="shared" ref="O87" si="161">SUM(O79:O86)</f>
        <v>30.135781714729085</v>
      </c>
      <c r="P87" s="43">
        <f t="shared" ref="P87" si="162">SUM(P79:P86)</f>
        <v>27.807062290993596</v>
      </c>
      <c r="Q87" s="107"/>
      <c r="R87" s="168">
        <f>SUM(R79:R86)</f>
        <v>24.352331606217614</v>
      </c>
      <c r="S87" s="168">
        <f t="shared" ref="S87" si="163">SUM(S79:S86)</f>
        <v>21.575342465753423</v>
      </c>
      <c r="T87" s="168">
        <f t="shared" ref="T87" si="164">SUM(T79:T86)</f>
        <v>18.651531461004009</v>
      </c>
      <c r="U87" s="168">
        <f t="shared" ref="U87" si="165">SUM(U79:U86)</f>
        <v>17.698072805139187</v>
      </c>
      <c r="V87" s="107"/>
      <c r="W87" s="43">
        <f>SUM(W79:W86)</f>
        <v>26.930539386883972</v>
      </c>
      <c r="X87" s="43">
        <f t="shared" ref="X87" si="166">SUM(X79:X86)</f>
        <v>25.762952448545064</v>
      </c>
      <c r="Y87" s="168">
        <f t="shared" ref="Y87" si="167">SUM(Y79:Y86)</f>
        <v>23.696128306035725</v>
      </c>
      <c r="Z87" s="168">
        <f t="shared" ref="Z87" si="168">SUM(Z79:Z86)</f>
        <v>22.060452727601298</v>
      </c>
    </row>
    <row r="88" spans="1:26" x14ac:dyDescent="0.3">
      <c r="A88" s="152" t="s">
        <v>47</v>
      </c>
      <c r="B88" s="209"/>
      <c r="C88" s="161">
        <f>C73+C78+C87</f>
        <v>99.999999999999986</v>
      </c>
      <c r="D88" s="161">
        <f t="shared" ref="D88" si="169">D73+D78+D87</f>
        <v>100</v>
      </c>
      <c r="E88" s="161">
        <f t="shared" ref="E88" si="170">E73+E78+E87</f>
        <v>100</v>
      </c>
      <c r="F88" s="161">
        <f t="shared" ref="F88" si="171">F73+F78+F87</f>
        <v>100</v>
      </c>
      <c r="G88" s="162"/>
      <c r="H88" s="163">
        <f>H73+H78+H87</f>
        <v>100</v>
      </c>
      <c r="I88" s="163">
        <f t="shared" ref="I88" si="172">I73+I78+I87</f>
        <v>100.00000000000001</v>
      </c>
      <c r="J88" s="163">
        <f t="shared" ref="J88" si="173">J73+J78+J87</f>
        <v>100</v>
      </c>
      <c r="K88" s="163">
        <f t="shared" ref="K88" si="174">K73+K78+K87</f>
        <v>100</v>
      </c>
      <c r="L88" s="162"/>
      <c r="M88" s="163">
        <f>M73+M78+M87</f>
        <v>100.00000000000001</v>
      </c>
      <c r="N88" s="163">
        <f t="shared" ref="N88" si="175">N73+N78+N87</f>
        <v>100.00000000000001</v>
      </c>
      <c r="O88" s="163">
        <f t="shared" ref="O88" si="176">O73+O78+O87</f>
        <v>100</v>
      </c>
      <c r="P88" s="163">
        <f t="shared" ref="P88" si="177">P73+P78+P87</f>
        <v>100</v>
      </c>
      <c r="Q88" s="162"/>
      <c r="R88" s="163">
        <f>R73+R78+R87</f>
        <v>99.999999999999986</v>
      </c>
      <c r="S88" s="163">
        <f t="shared" ref="S88" si="178">S73+S78+S87</f>
        <v>100</v>
      </c>
      <c r="T88" s="163">
        <f t="shared" ref="T88" si="179">T73+T78+T87</f>
        <v>100</v>
      </c>
      <c r="U88" s="163">
        <f t="shared" ref="U88" si="180">U73+U78+U87</f>
        <v>100.00000000000001</v>
      </c>
      <c r="V88" s="162"/>
      <c r="W88" s="163">
        <f>W73+W78+W87</f>
        <v>100</v>
      </c>
      <c r="X88" s="163">
        <f t="shared" ref="X88" si="181">X73+X78+X87</f>
        <v>100</v>
      </c>
      <c r="Y88" s="163">
        <f t="shared" ref="Y88" si="182">Y73+Y78+Y87</f>
        <v>100</v>
      </c>
      <c r="Z88" s="163">
        <f t="shared" ref="Z88" si="183">Z73+Z78+Z87</f>
        <v>100</v>
      </c>
    </row>
    <row r="89" spans="1:26" x14ac:dyDescent="0.3">
      <c r="A89" s="351"/>
      <c r="B89" s="351"/>
      <c r="C89" s="351"/>
      <c r="D89" s="351"/>
      <c r="E89" s="351"/>
      <c r="F89" s="351"/>
      <c r="G89" s="351"/>
      <c r="H89" s="351"/>
      <c r="I89" s="351"/>
      <c r="J89" s="351"/>
      <c r="K89" s="351"/>
      <c r="L89" s="351"/>
      <c r="M89" s="351"/>
      <c r="N89" s="351"/>
      <c r="O89" s="351"/>
      <c r="P89" s="351"/>
      <c r="Q89" s="351"/>
      <c r="R89" s="351"/>
      <c r="S89" s="351"/>
      <c r="T89" s="351"/>
      <c r="U89" s="351"/>
      <c r="V89" s="351"/>
      <c r="W89" s="351"/>
      <c r="X89" s="352"/>
      <c r="Y89" s="38"/>
      <c r="Z89" s="38"/>
    </row>
    <row r="90" spans="1:26" x14ac:dyDescent="0.3">
      <c r="A90" s="208" t="s">
        <v>67</v>
      </c>
      <c r="B90" s="208"/>
      <c r="C90" s="208"/>
      <c r="D90" s="208"/>
      <c r="E90" s="208"/>
      <c r="F90" s="208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8"/>
      <c r="R90" s="137"/>
      <c r="S90" s="137"/>
      <c r="T90" s="137"/>
      <c r="U90" s="137"/>
      <c r="V90" s="138"/>
      <c r="W90" s="137"/>
      <c r="X90" s="137"/>
      <c r="Y90" s="137"/>
      <c r="Z90" s="137"/>
    </row>
    <row r="91" spans="1:26" x14ac:dyDescent="0.2">
      <c r="A91" s="354" t="s">
        <v>27</v>
      </c>
      <c r="B91" s="139"/>
      <c r="C91" s="354" t="s">
        <v>23</v>
      </c>
      <c r="D91" s="354"/>
      <c r="E91" s="354"/>
      <c r="F91" s="354"/>
      <c r="G91" s="140"/>
      <c r="H91" s="358" t="s">
        <v>30</v>
      </c>
      <c r="I91" s="358"/>
      <c r="J91" s="358"/>
      <c r="K91" s="358"/>
      <c r="L91" s="140"/>
      <c r="M91" s="358" t="s">
        <v>35</v>
      </c>
      <c r="N91" s="359"/>
      <c r="O91" s="359"/>
      <c r="P91" s="359"/>
      <c r="Q91" s="141"/>
      <c r="R91" s="358" t="s">
        <v>36</v>
      </c>
      <c r="S91" s="359"/>
      <c r="T91" s="359"/>
      <c r="U91" s="359"/>
      <c r="V91" s="141"/>
      <c r="W91" s="358" t="s">
        <v>37</v>
      </c>
      <c r="X91" s="359"/>
      <c r="Y91" s="359"/>
      <c r="Z91" s="359"/>
    </row>
    <row r="92" spans="1:26" x14ac:dyDescent="0.2">
      <c r="A92" s="355"/>
      <c r="B92" s="142"/>
      <c r="C92" s="357"/>
      <c r="D92" s="357"/>
      <c r="E92" s="357"/>
      <c r="F92" s="357"/>
      <c r="G92" s="143"/>
      <c r="H92" s="353" t="s">
        <v>31</v>
      </c>
      <c r="I92" s="353"/>
      <c r="J92" s="353" t="s">
        <v>32</v>
      </c>
      <c r="K92" s="353"/>
      <c r="L92" s="144"/>
      <c r="M92" s="353" t="s">
        <v>31</v>
      </c>
      <c r="N92" s="353"/>
      <c r="O92" s="353" t="s">
        <v>32</v>
      </c>
      <c r="P92" s="353"/>
      <c r="Q92" s="145"/>
      <c r="R92" s="353" t="s">
        <v>31</v>
      </c>
      <c r="S92" s="353"/>
      <c r="T92" s="353" t="s">
        <v>32</v>
      </c>
      <c r="U92" s="353"/>
      <c r="V92" s="145"/>
      <c r="W92" s="353" t="s">
        <v>31</v>
      </c>
      <c r="X92" s="353"/>
      <c r="Y92" s="353" t="s">
        <v>32</v>
      </c>
      <c r="Z92" s="353"/>
    </row>
    <row r="93" spans="1:26" ht="16.8" x14ac:dyDescent="0.3">
      <c r="A93" s="356"/>
      <c r="B93" s="126"/>
      <c r="C93" s="127" t="s">
        <v>29</v>
      </c>
      <c r="D93" s="127" t="s">
        <v>25</v>
      </c>
      <c r="E93" s="127" t="s">
        <v>24</v>
      </c>
      <c r="F93" s="127" t="s">
        <v>26</v>
      </c>
      <c r="G93" s="128"/>
      <c r="H93" s="127" t="s">
        <v>33</v>
      </c>
      <c r="I93" s="127" t="s">
        <v>34</v>
      </c>
      <c r="J93" s="127" t="s">
        <v>33</v>
      </c>
      <c r="K93" s="127" t="s">
        <v>34</v>
      </c>
      <c r="L93" s="128"/>
      <c r="M93" s="127" t="s">
        <v>33</v>
      </c>
      <c r="N93" s="127" t="s">
        <v>34</v>
      </c>
      <c r="O93" s="127" t="s">
        <v>33</v>
      </c>
      <c r="P93" s="127" t="s">
        <v>34</v>
      </c>
      <c r="Q93" s="128"/>
      <c r="R93" s="127" t="s">
        <v>33</v>
      </c>
      <c r="S93" s="127" t="s">
        <v>34</v>
      </c>
      <c r="T93" s="127" t="s">
        <v>33</v>
      </c>
      <c r="U93" s="127" t="s">
        <v>34</v>
      </c>
      <c r="V93" s="128"/>
      <c r="W93" s="127" t="s">
        <v>33</v>
      </c>
      <c r="X93" s="127" t="s">
        <v>34</v>
      </c>
      <c r="Y93" s="127" t="s">
        <v>33</v>
      </c>
      <c r="Z93" s="127" t="s">
        <v>34</v>
      </c>
    </row>
    <row r="94" spans="1:26" x14ac:dyDescent="0.3">
      <c r="A94" s="146" t="s">
        <v>0</v>
      </c>
      <c r="B94" s="147"/>
      <c r="C94" s="40">
        <f>'Tab. RF.IS.App.3a'!C94/'Tab. RF.IS.App.3a'!C117*100</f>
        <v>6.3875313154544342</v>
      </c>
      <c r="D94" s="40">
        <f>'Tab. RF.IS.App.3a'!D94/'Tab. RF.IS.App.3a'!D117*100</f>
        <v>8.1470800288392216</v>
      </c>
      <c r="E94" s="40">
        <f>'Tab. RF.IS.App.3a'!E94/'Tab. RF.IS.App.3a'!E117*100</f>
        <v>8.0855929434825224</v>
      </c>
      <c r="F94" s="40">
        <f>'Tab. RF.IS.App.3a'!F94/'Tab. RF.IS.App.3a'!F117*100</f>
        <v>6.5991800197564539</v>
      </c>
      <c r="G94" s="102"/>
      <c r="H94" s="41">
        <f>'Tab. RF.IS.App.3a'!H94/'Tab. RF.IS.App.3a'!H117*100</f>
        <v>8.0932784636488346</v>
      </c>
      <c r="I94" s="41">
        <f>'Tab. RF.IS.App.3a'!I94/'Tab. RF.IS.App.3a'!I117*100</f>
        <v>10</v>
      </c>
      <c r="J94" s="41">
        <f>'Tab. RF.IS.App.3a'!J94/'Tab. RF.IS.App.3a'!J117*100</f>
        <v>6.0887980807860513</v>
      </c>
      <c r="K94" s="41">
        <f>'Tab. RF.IS.App.3a'!K94/'Tab. RF.IS.App.3a'!K117*100</f>
        <v>6.796348897328695</v>
      </c>
      <c r="L94" s="102"/>
      <c r="M94" s="41">
        <f>'Tab. RF.IS.App.3a'!M94/'Tab. RF.IS.App.3a'!M117*100</f>
        <v>5.1546391752577314</v>
      </c>
      <c r="N94" s="41">
        <f>'Tab. RF.IS.App.3a'!N94/'Tab. RF.IS.App.3a'!N117*100</f>
        <v>8.8235294117647065</v>
      </c>
      <c r="O94" s="41">
        <f>'Tab. RF.IS.App.3a'!O94/'Tab. RF.IS.App.3a'!O117*100</f>
        <v>6.8857892556276754</v>
      </c>
      <c r="P94" s="41">
        <f>'Tab. RF.IS.App.3a'!P94/'Tab. RF.IS.App.3a'!P117*100</f>
        <v>7.5854636891576357</v>
      </c>
      <c r="Q94" s="102"/>
      <c r="R94" s="41">
        <f>'Tab. RF.IS.App.3a'!R94/'Tab. RF.IS.App.3a'!R117*100</f>
        <v>7.9566003616636527</v>
      </c>
      <c r="S94" s="41">
        <f>'Tab. RF.IS.App.3a'!S94/'Tab. RF.IS.App.3a'!S117*100</f>
        <v>11.284046692607005</v>
      </c>
      <c r="T94" s="41">
        <f>'Tab. RF.IS.App.3a'!T94/'Tab. RF.IS.App.3a'!T117*100</f>
        <v>7.6380728554641593</v>
      </c>
      <c r="U94" s="41">
        <f>'Tab. RF.IS.App.3a'!U94/'Tab. RF.IS.App.3a'!U117*100</f>
        <v>7.2315109241973543</v>
      </c>
      <c r="V94" s="102"/>
      <c r="W94" s="41">
        <f>'Tab. RF.IS.App.3a'!W94/'Tab. RF.IS.App.3a'!W117*100</f>
        <v>7.6686487594832888</v>
      </c>
      <c r="X94" s="41">
        <f>'Tab. RF.IS.App.3a'!X94/'Tab. RF.IS.App.3a'!X117*100</f>
        <v>9.7188755020080322</v>
      </c>
      <c r="Y94" s="41">
        <f>'Tab. RF.IS.App.3a'!Y94/'Tab. RF.IS.App.3a'!Y117*100</f>
        <v>6.2912691758627721</v>
      </c>
      <c r="Z94" s="41">
        <f>'Tab. RF.IS.App.3a'!Z94/'Tab. RF.IS.App.3a'!Z117*100</f>
        <v>7.1537004994939775</v>
      </c>
    </row>
    <row r="95" spans="1:26" x14ac:dyDescent="0.3">
      <c r="A95" s="146" t="s">
        <v>1</v>
      </c>
      <c r="B95" s="147"/>
      <c r="C95" s="40">
        <f>'Tab. RF.IS.App.3a'!C95/'Tab. RF.IS.App.3a'!C117*100</f>
        <v>0.17167029446794529</v>
      </c>
      <c r="D95" s="40">
        <f>'Tab. RF.IS.App.3a'!D95/'Tab. RF.IS.App.3a'!D117*100</f>
        <v>0.30641672674837778</v>
      </c>
      <c r="E95" s="40">
        <f>'Tab. RF.IS.App.3a'!E95/'Tab. RF.IS.App.3a'!E117*100</f>
        <v>0.27768703038222803</v>
      </c>
      <c r="F95" s="40">
        <f>'Tab. RF.IS.App.3a'!F95/'Tab. RF.IS.App.3a'!F117*100</f>
        <v>0.16318014796942704</v>
      </c>
      <c r="G95" s="102"/>
      <c r="H95" s="41">
        <f>'Tab. RF.IS.App.3a'!H95/'Tab. RF.IS.App.3a'!H117*100</f>
        <v>0.24691358024691357</v>
      </c>
      <c r="I95" s="41">
        <f>'Tab. RF.IS.App.3a'!I95/'Tab. RF.IS.App.3a'!I117*100</f>
        <v>0.24390243902439024</v>
      </c>
      <c r="J95" s="41">
        <f>'Tab. RF.IS.App.3a'!J95/'Tab. RF.IS.App.3a'!J117*100</f>
        <v>0.16242151539847793</v>
      </c>
      <c r="K95" s="41">
        <f>'Tab. RF.IS.App.3a'!K95/'Tab. RF.IS.App.3a'!K117*100</f>
        <v>0.17393802061724062</v>
      </c>
      <c r="L95" s="102"/>
      <c r="M95" s="41">
        <f>'Tab. RF.IS.App.3a'!M95/'Tab. RF.IS.App.3a'!M117*100</f>
        <v>0.14727540500736377</v>
      </c>
      <c r="N95" s="41">
        <f>'Tab. RF.IS.App.3a'!N95/'Tab. RF.IS.App.3a'!N117*100</f>
        <v>0.17301038062283738</v>
      </c>
      <c r="O95" s="41">
        <f>'Tab. RF.IS.App.3a'!O95/'Tab. RF.IS.App.3a'!O117*100</f>
        <v>0.14362657091561939</v>
      </c>
      <c r="P95" s="41">
        <f>'Tab. RF.IS.App.3a'!P95/'Tab. RF.IS.App.3a'!P117*100</f>
        <v>0.1217346185316011</v>
      </c>
      <c r="Q95" s="102"/>
      <c r="R95" s="41">
        <f>'Tab. RF.IS.App.3a'!R95/'Tab. RF.IS.App.3a'!R117*100</f>
        <v>0.72332730560578662</v>
      </c>
      <c r="S95" s="41">
        <f>'Tab. RF.IS.App.3a'!S95/'Tab. RF.IS.App.3a'!S117*100</f>
        <v>0.38910505836575876</v>
      </c>
      <c r="T95" s="41">
        <f>'Tab. RF.IS.App.3a'!T95/'Tab. RF.IS.App.3a'!T117*100</f>
        <v>0.35252643948296125</v>
      </c>
      <c r="U95" s="41">
        <f>'Tab. RF.IS.App.3a'!U95/'Tab. RF.IS.App.3a'!U117*100</f>
        <v>0.19489178377269462</v>
      </c>
      <c r="V95" s="102"/>
      <c r="W95" s="41">
        <f>'Tab. RF.IS.App.3a'!W95/'Tab. RF.IS.App.3a'!W117*100</f>
        <v>0.28706171826942795</v>
      </c>
      <c r="X95" s="41">
        <f>'Tab. RF.IS.App.3a'!X95/'Tab. RF.IS.App.3a'!X117*100</f>
        <v>0.24096385542168677</v>
      </c>
      <c r="Y95" s="41">
        <f>'Tab. RF.IS.App.3a'!Y95/'Tab. RF.IS.App.3a'!Y117*100</f>
        <v>0.16813577757132175</v>
      </c>
      <c r="Z95" s="41">
        <f>'Tab. RF.IS.App.3a'!Z95/'Tab. RF.IS.App.3a'!Z117*100</f>
        <v>0.15425549280141032</v>
      </c>
    </row>
    <row r="96" spans="1:26" x14ac:dyDescent="0.3">
      <c r="A96" s="146" t="s">
        <v>2</v>
      </c>
      <c r="B96" s="147"/>
      <c r="C96" s="40">
        <f>'Tab. RF.IS.App.3a'!C96/'Tab. RF.IS.App.3a'!C117*100</f>
        <v>19.970840691609514</v>
      </c>
      <c r="D96" s="40">
        <f>'Tab. RF.IS.App.3a'!D96/'Tab. RF.IS.App.3a'!D117*100</f>
        <v>14.383561643835616</v>
      </c>
      <c r="E96" s="40">
        <f>'Tab. RF.IS.App.3a'!E96/'Tab. RF.IS.App.3a'!E117*100</f>
        <v>14.096700424697811</v>
      </c>
      <c r="F96" s="40">
        <f>'Tab. RF.IS.App.3a'!F96/'Tab. RF.IS.App.3a'!F117*100</f>
        <v>19.16434280652371</v>
      </c>
      <c r="G96" s="102"/>
      <c r="H96" s="41">
        <f>'Tab. RF.IS.App.3a'!H96/'Tab. RF.IS.App.3a'!H117*100</f>
        <v>15.253772290809328</v>
      </c>
      <c r="I96" s="41">
        <f>'Tab. RF.IS.App.3a'!I96/'Tab. RF.IS.App.3a'!I117*100</f>
        <v>15.121951219512194</v>
      </c>
      <c r="J96" s="41">
        <f>'Tab. RF.IS.App.3a'!J96/'Tab. RF.IS.App.3a'!J117*100</f>
        <v>20.348603634109665</v>
      </c>
      <c r="K96" s="41">
        <f>'Tab. RF.IS.App.3a'!K96/'Tab. RF.IS.App.3a'!K117*100</f>
        <v>19.401270226279003</v>
      </c>
      <c r="L96" s="102"/>
      <c r="M96" s="41">
        <f>'Tab. RF.IS.App.3a'!M96/'Tab. RF.IS.App.3a'!M117*100</f>
        <v>11.340206185567011</v>
      </c>
      <c r="N96" s="41">
        <f>'Tab. RF.IS.App.3a'!N96/'Tab. RF.IS.App.3a'!N117*100</f>
        <v>8.8235294117647065</v>
      </c>
      <c r="O96" s="41">
        <f>'Tab. RF.IS.App.3a'!O96/'Tab. RF.IS.App.3a'!O117*100</f>
        <v>16.735257561110345</v>
      </c>
      <c r="P96" s="41">
        <f>'Tab. RF.IS.App.3a'!P96/'Tab. RF.IS.App.3a'!P117*100</f>
        <v>15.92328723383025</v>
      </c>
      <c r="Q96" s="102"/>
      <c r="R96" s="41">
        <f>'Tab. RF.IS.App.3a'!R96/'Tab. RF.IS.App.3a'!R117*100</f>
        <v>14.10488245931284</v>
      </c>
      <c r="S96" s="41">
        <f>'Tab. RF.IS.App.3a'!S96/'Tab. RF.IS.App.3a'!S117*100</f>
        <v>15.175097276264591</v>
      </c>
      <c r="T96" s="41">
        <f>'Tab. RF.IS.App.3a'!T96/'Tab. RF.IS.App.3a'!T117*100</f>
        <v>19.858989424206815</v>
      </c>
      <c r="U96" s="41">
        <f>'Tab. RF.IS.App.3a'!U96/'Tab. RF.IS.App.3a'!U117*100</f>
        <v>21.427838752692587</v>
      </c>
      <c r="V96" s="102"/>
      <c r="W96" s="41">
        <f>'Tab. RF.IS.App.3a'!W96/'Tab. RF.IS.App.3a'!W117*100</f>
        <v>14.578634406397375</v>
      </c>
      <c r="X96" s="41">
        <f>'Tab. RF.IS.App.3a'!X96/'Tab. RF.IS.App.3a'!X117*100</f>
        <v>12.208835341365463</v>
      </c>
      <c r="Y96" s="41">
        <f>'Tab. RF.IS.App.3a'!Y96/'Tab. RF.IS.App.3a'!Y117*100</f>
        <v>19.733067458249305</v>
      </c>
      <c r="Z96" s="41">
        <f>'Tab. RF.IS.App.3a'!Z96/'Tab. RF.IS.App.3a'!Z117*100</f>
        <v>18.140119486794422</v>
      </c>
    </row>
    <row r="97" spans="1:26" x14ac:dyDescent="0.3">
      <c r="A97" s="146" t="s">
        <v>3</v>
      </c>
      <c r="B97" s="147"/>
      <c r="C97" s="40">
        <f>'Tab. RF.IS.App.3a'!C97/'Tab. RF.IS.App.3a'!C117*100</f>
        <v>1.39841471929032</v>
      </c>
      <c r="D97" s="40">
        <f>'Tab. RF.IS.App.3a'!D97/'Tab. RF.IS.App.3a'!D117*100</f>
        <v>2.054794520547945</v>
      </c>
      <c r="E97" s="40">
        <f>'Tab. RF.IS.App.3a'!E97/'Tab. RF.IS.App.3a'!E117*100</f>
        <v>2.0254818686703691</v>
      </c>
      <c r="F97" s="40">
        <f>'Tab. RF.IS.App.3a'!F97/'Tab. RF.IS.App.3a'!F117*100</f>
        <v>1.3127260117897657</v>
      </c>
      <c r="G97" s="102"/>
      <c r="H97" s="41">
        <f>'Tab. RF.IS.App.3a'!H97/'Tab. RF.IS.App.3a'!H117*100</f>
        <v>2.1947873799725648</v>
      </c>
      <c r="I97" s="41">
        <f>'Tab. RF.IS.App.3a'!I97/'Tab. RF.IS.App.3a'!I117*100</f>
        <v>2.4390243902439024</v>
      </c>
      <c r="J97" s="41">
        <f>'Tab. RF.IS.App.3a'!J97/'Tab. RF.IS.App.3a'!J117*100</f>
        <v>1.2838760775490996</v>
      </c>
      <c r="K97" s="41">
        <f>'Tab. RF.IS.App.3a'!K97/'Tab. RF.IS.App.3a'!K117*100</f>
        <v>1.2957584655155907</v>
      </c>
      <c r="L97" s="102"/>
      <c r="M97" s="41">
        <f>'Tab. RF.IS.App.3a'!M97/'Tab. RF.IS.App.3a'!M117*100</f>
        <v>1.6200294550810017</v>
      </c>
      <c r="N97" s="41">
        <f>'Tab. RF.IS.App.3a'!N97/'Tab. RF.IS.App.3a'!N117*100</f>
        <v>1.9031141868512111</v>
      </c>
      <c r="O97" s="41">
        <f>'Tab. RF.IS.App.3a'!O97/'Tab. RF.IS.App.3a'!O117*100</f>
        <v>1.193205358375915</v>
      </c>
      <c r="P97" s="41">
        <f>'Tab. RF.IS.App.3a'!P97/'Tab. RF.IS.App.3a'!P117*100</f>
        <v>1.3829850924983536</v>
      </c>
      <c r="Q97" s="102"/>
      <c r="R97" s="41">
        <f>'Tab. RF.IS.App.3a'!R97/'Tab. RF.IS.App.3a'!R117*100</f>
        <v>1.2658227848101267</v>
      </c>
      <c r="S97" s="41">
        <f>'Tab. RF.IS.App.3a'!S97/'Tab. RF.IS.App.3a'!S117*100</f>
        <v>1.9455252918287937</v>
      </c>
      <c r="T97" s="41">
        <f>'Tab. RF.IS.App.3a'!T97/'Tab. RF.IS.App.3a'!T117*100</f>
        <v>1.7136701919310615</v>
      </c>
      <c r="U97" s="41">
        <f>'Tab. RF.IS.App.3a'!U97/'Tab. RF.IS.App.3a'!U117*100</f>
        <v>1.6001641193968612</v>
      </c>
      <c r="V97" s="102"/>
      <c r="W97" s="41">
        <f>'Tab. RF.IS.App.3a'!W97/'Tab. RF.IS.App.3a'!W117*100</f>
        <v>2.0094320278859956</v>
      </c>
      <c r="X97" s="41">
        <f>'Tab. RF.IS.App.3a'!X97/'Tab. RF.IS.App.3a'!X117*100</f>
        <v>2.0883534136546187</v>
      </c>
      <c r="Y97" s="41">
        <f>'Tab. RF.IS.App.3a'!Y97/'Tab. RF.IS.App.3a'!Y117*100</f>
        <v>1.2888898959914801</v>
      </c>
      <c r="Z97" s="41">
        <f>'Tab. RF.IS.App.3a'!Z97/'Tab. RF.IS.App.3a'!Z117*100</f>
        <v>1.3556527700695373</v>
      </c>
    </row>
    <row r="98" spans="1:26" x14ac:dyDescent="0.3">
      <c r="A98" s="146" t="s">
        <v>4</v>
      </c>
      <c r="B98" s="147"/>
      <c r="C98" s="40">
        <f>'Tab. RF.IS.App.3a'!C98/'Tab. RF.IS.App.3a'!C117*100</f>
        <v>7.7600722822292498</v>
      </c>
      <c r="D98" s="40">
        <f>'Tab. RF.IS.App.3a'!D98/'Tab. RF.IS.App.3a'!D117*100</f>
        <v>9.2105263157894726</v>
      </c>
      <c r="E98" s="40">
        <f>'Tab. RF.IS.App.3a'!E98/'Tab. RF.IS.App.3a'!E117*100</f>
        <v>9.0493302842208418</v>
      </c>
      <c r="F98" s="40">
        <f>'Tab. RF.IS.App.3a'!F98/'Tab. RF.IS.App.3a'!F117*100</f>
        <v>7.6662616302279565</v>
      </c>
      <c r="G98" s="102"/>
      <c r="H98" s="41">
        <f>'Tab. RF.IS.App.3a'!H98/'Tab. RF.IS.App.3a'!H117*100</f>
        <v>9.5473251028806594</v>
      </c>
      <c r="I98" s="41">
        <f>'Tab. RF.IS.App.3a'!I98/'Tab. RF.IS.App.3a'!I117*100</f>
        <v>13.170731707317074</v>
      </c>
      <c r="J98" s="41">
        <f>'Tab. RF.IS.App.3a'!J98/'Tab. RF.IS.App.3a'!J117*100</f>
        <v>7.9397146431892009</v>
      </c>
      <c r="K98" s="41">
        <f>'Tab. RF.IS.App.3a'!K98/'Tab. RF.IS.App.3a'!K117*100</f>
        <v>8.4591325439632339</v>
      </c>
      <c r="L98" s="102"/>
      <c r="M98" s="41">
        <f>'Tab. RF.IS.App.3a'!M98/'Tab. RF.IS.App.3a'!M117*100</f>
        <v>7.216494845360824</v>
      </c>
      <c r="N98" s="41">
        <f>'Tab. RF.IS.App.3a'!N98/'Tab. RF.IS.App.3a'!N117*100</f>
        <v>7.2664359861591699</v>
      </c>
      <c r="O98" s="41">
        <f>'Tab. RF.IS.App.3a'!O98/'Tab. RF.IS.App.3a'!O117*100</f>
        <v>7.0929429636790502</v>
      </c>
      <c r="P98" s="41">
        <f>'Tab. RF.IS.App.3a'!P98/'Tab. RF.IS.App.3a'!P117*100</f>
        <v>6.7492865553094248</v>
      </c>
      <c r="Q98" s="102"/>
      <c r="R98" s="41">
        <f>'Tab. RF.IS.App.3a'!R98/'Tab. RF.IS.App.3a'!R117*100</f>
        <v>7.7757685352622063</v>
      </c>
      <c r="S98" s="41">
        <f>'Tab. RF.IS.App.3a'!S98/'Tab. RF.IS.App.3a'!S117*100</f>
        <v>7.0038910505836576</v>
      </c>
      <c r="T98" s="41">
        <f>'Tab. RF.IS.App.3a'!T98/'Tab. RF.IS.App.3a'!T117*100</f>
        <v>6.0027418723070891</v>
      </c>
      <c r="U98" s="41">
        <f>'Tab. RF.IS.App.3a'!U98/'Tab. RF.IS.App.3a'!U117*100</f>
        <v>6.2673094676377064</v>
      </c>
      <c r="V98" s="102"/>
      <c r="W98" s="41">
        <f>'Tab. RF.IS.App.3a'!W98/'Tab. RF.IS.App.3a'!W117*100</f>
        <v>9.0219397170391638</v>
      </c>
      <c r="X98" s="41">
        <f>'Tab. RF.IS.App.3a'!X98/'Tab. RF.IS.App.3a'!X117*100</f>
        <v>9.1566265060240966</v>
      </c>
      <c r="Y98" s="41">
        <f>'Tab. RF.IS.App.3a'!Y98/'Tab. RF.IS.App.3a'!Y117*100</f>
        <v>7.7111327638168179</v>
      </c>
      <c r="Z98" s="41">
        <f>'Tab. RF.IS.App.3a'!Z98/'Tab. RF.IS.App.3a'!Z117*100</f>
        <v>7.58545264601221</v>
      </c>
    </row>
    <row r="99" spans="1:26" x14ac:dyDescent="0.3">
      <c r="A99" s="146" t="s">
        <v>5</v>
      </c>
      <c r="B99" s="147"/>
      <c r="C99" s="40">
        <f>'Tab. RF.IS.App.3a'!C99/'Tab. RF.IS.App.3a'!C117*100</f>
        <v>2.177912850630416</v>
      </c>
      <c r="D99" s="40">
        <f>'Tab. RF.IS.App.3a'!D99/'Tab. RF.IS.App.3a'!D117*100</f>
        <v>2.5414563806777215</v>
      </c>
      <c r="E99" s="40">
        <f>'Tab. RF.IS.App.3a'!E99/'Tab. RF.IS.App.3a'!E117*100</f>
        <v>2.4991832734400523</v>
      </c>
      <c r="F99" s="40">
        <f>'Tab. RF.IS.App.3a'!F99/'Tab. RF.IS.App.3a'!F117*100</f>
        <v>2.0543215056865365</v>
      </c>
      <c r="G99" s="102"/>
      <c r="H99" s="41">
        <f>'Tab. RF.IS.App.3a'!H99/'Tab. RF.IS.App.3a'!H117*100</f>
        <v>2.5240054869684498</v>
      </c>
      <c r="I99" s="41">
        <f>'Tab. RF.IS.App.3a'!I99/'Tab. RF.IS.App.3a'!I117*100</f>
        <v>2.4390243902439024</v>
      </c>
      <c r="J99" s="41">
        <f>'Tab. RF.IS.App.3a'!J99/'Tab. RF.IS.App.3a'!J117*100</f>
        <v>2.0810615365190142</v>
      </c>
      <c r="K99" s="41">
        <f>'Tab. RF.IS.App.3a'!K99/'Tab. RF.IS.App.3a'!K117*100</f>
        <v>2.3010883094501007</v>
      </c>
      <c r="L99" s="102"/>
      <c r="M99" s="41">
        <f>'Tab. RF.IS.App.3a'!M99/'Tab. RF.IS.App.3a'!M117*100</f>
        <v>2.3564064801178204</v>
      </c>
      <c r="N99" s="41">
        <f>'Tab. RF.IS.App.3a'!N99/'Tab. RF.IS.App.3a'!N117*100</f>
        <v>2.9411764705882351</v>
      </c>
      <c r="O99" s="41">
        <f>'Tab. RF.IS.App.3a'!O99/'Tab. RF.IS.App.3a'!O117*100</f>
        <v>1.839524927496202</v>
      </c>
      <c r="P99" s="41">
        <f>'Tab. RF.IS.App.3a'!P99/'Tab. RF.IS.App.3a'!P117*100</f>
        <v>1.7541758965455307</v>
      </c>
      <c r="Q99" s="102"/>
      <c r="R99" s="41">
        <f>'Tab. RF.IS.App.3a'!R99/'Tab. RF.IS.App.3a'!R117*100</f>
        <v>3.0741410488245928</v>
      </c>
      <c r="S99" s="41">
        <f>'Tab. RF.IS.App.3a'!S99/'Tab. RF.IS.App.3a'!S117*100</f>
        <v>0.38910505836575876</v>
      </c>
      <c r="T99" s="41">
        <f>'Tab. RF.IS.App.3a'!T99/'Tab. RF.IS.App.3a'!T117*100</f>
        <v>2.6047786917352136</v>
      </c>
      <c r="U99" s="41">
        <f>'Tab. RF.IS.App.3a'!U99/'Tab. RF.IS.App.3a'!U117*100</f>
        <v>1.7540260539542516</v>
      </c>
      <c r="V99" s="102"/>
      <c r="W99" s="41">
        <f>'Tab. RF.IS.App.3a'!W99/'Tab. RF.IS.App.3a'!W117*100</f>
        <v>2.5630510559770352</v>
      </c>
      <c r="X99" s="41">
        <f>'Tab. RF.IS.App.3a'!X99/'Tab. RF.IS.App.3a'!X117*100</f>
        <v>2.248995983935743</v>
      </c>
      <c r="Y99" s="41">
        <f>'Tab. RF.IS.App.3a'!Y99/'Tab. RF.IS.App.3a'!Y117*100</f>
        <v>2.0656681244476669</v>
      </c>
      <c r="Z99" s="41">
        <f>'Tab. RF.IS.App.3a'!Z99/'Tab. RF.IS.App.3a'!Z117*100</f>
        <v>2.0338872384185955</v>
      </c>
    </row>
    <row r="100" spans="1:26" x14ac:dyDescent="0.3">
      <c r="A100" s="146" t="s">
        <v>6</v>
      </c>
      <c r="B100" s="147"/>
      <c r="C100" s="40">
        <f>'Tab. RF.IS.App.3a'!C100/'Tab. RF.IS.App.3a'!C117*100</f>
        <v>3.9931824715594066</v>
      </c>
      <c r="D100" s="40">
        <f>'Tab. RF.IS.App.3a'!D100/'Tab. RF.IS.App.3a'!D117*100</f>
        <v>2.1989906272530639</v>
      </c>
      <c r="E100" s="40">
        <f>'Tab. RF.IS.App.3a'!E100/'Tab. RF.IS.App.3a'!E117*100</f>
        <v>2.0418163998693237</v>
      </c>
      <c r="F100" s="40">
        <f>'Tab. RF.IS.App.3a'!F100/'Tab. RF.IS.App.3a'!F117*100</f>
        <v>3.6741758674044744</v>
      </c>
      <c r="G100" s="102"/>
      <c r="H100" s="41">
        <f>'Tab. RF.IS.App.3a'!H100/'Tab. RF.IS.App.3a'!H117*100</f>
        <v>2.1399176954732511</v>
      </c>
      <c r="I100" s="41">
        <f>'Tab. RF.IS.App.3a'!I100/'Tab. RF.IS.App.3a'!I117*100</f>
        <v>1.4634146341463417</v>
      </c>
      <c r="J100" s="41">
        <f>'Tab. RF.IS.App.3a'!J100/'Tab. RF.IS.App.3a'!J117*100</f>
        <v>3.6570667707388744</v>
      </c>
      <c r="K100" s="41">
        <f>'Tab. RF.IS.App.3a'!K100/'Tab. RF.IS.App.3a'!K117*100</f>
        <v>3.9239779146586669</v>
      </c>
      <c r="L100" s="102"/>
      <c r="M100" s="41">
        <f>'Tab. RF.IS.App.3a'!M100/'Tab. RF.IS.App.3a'!M117*100</f>
        <v>1.1782032400589102</v>
      </c>
      <c r="N100" s="41">
        <f>'Tab. RF.IS.App.3a'!N100/'Tab. RF.IS.App.3a'!N117*100</f>
        <v>1.9031141868512111</v>
      </c>
      <c r="O100" s="41">
        <f>'Tab. RF.IS.App.3a'!O100/'Tab. RF.IS.App.3a'!O117*100</f>
        <v>2.4112691617179949</v>
      </c>
      <c r="P100" s="41">
        <f>'Tab. RF.IS.App.3a'!P100/'Tab. RF.IS.App.3a'!P117*100</f>
        <v>3.1730826797581275</v>
      </c>
      <c r="Q100" s="102"/>
      <c r="R100" s="41">
        <f>'Tab. RF.IS.App.3a'!R100/'Tab. RF.IS.App.3a'!R117*100</f>
        <v>2.5316455696202533</v>
      </c>
      <c r="S100" s="41">
        <f>'Tab. RF.IS.App.3a'!S100/'Tab. RF.IS.App.3a'!S117*100</f>
        <v>3.1128404669260701</v>
      </c>
      <c r="T100" s="41">
        <f>'Tab. RF.IS.App.3a'!T100/'Tab. RF.IS.App.3a'!T117*100</f>
        <v>5.8754406580493539</v>
      </c>
      <c r="U100" s="41">
        <f>'Tab. RF.IS.App.3a'!U100/'Tab. RF.IS.App.3a'!U117*100</f>
        <v>7.3340855472356132</v>
      </c>
      <c r="V100" s="102"/>
      <c r="W100" s="41">
        <f>'Tab. RF.IS.App.3a'!W100/'Tab. RF.IS.App.3a'!W117*100</f>
        <v>2.0504408447816278</v>
      </c>
      <c r="X100" s="41">
        <f>'Tab. RF.IS.App.3a'!X100/'Tab. RF.IS.App.3a'!X117*100</f>
        <v>2.0080321285140563</v>
      </c>
      <c r="Y100" s="41">
        <f>'Tab. RF.IS.App.3a'!Y100/'Tab. RF.IS.App.3a'!Y117*100</f>
        <v>3.5553239219596202</v>
      </c>
      <c r="Z100" s="41">
        <f>'Tab. RF.IS.App.3a'!Z100/'Tab. RF.IS.App.3a'!Z117*100</f>
        <v>3.8882178185498351</v>
      </c>
    </row>
    <row r="101" spans="1:26" x14ac:dyDescent="0.3">
      <c r="A101" s="146" t="s">
        <v>7</v>
      </c>
      <c r="B101" s="147"/>
      <c r="C101" s="40">
        <f>'Tab. RF.IS.App.3a'!C101/'Tab. RF.IS.App.3a'!C117*100</f>
        <v>10.634522978356401</v>
      </c>
      <c r="D101" s="40">
        <f>'Tab. RF.IS.App.3a'!D101/'Tab. RF.IS.App.3a'!D117*100</f>
        <v>11.103100216294159</v>
      </c>
      <c r="E101" s="40">
        <f>'Tab. RF.IS.App.3a'!E101/'Tab. RF.IS.App.3a'!E117*100</f>
        <v>11.123815746488077</v>
      </c>
      <c r="F101" s="40">
        <f>'Tab. RF.IS.App.3a'!F101/'Tab. RF.IS.App.3a'!F117*100</f>
        <v>10.424006130911273</v>
      </c>
      <c r="G101" s="102"/>
      <c r="H101" s="41">
        <f>'Tab. RF.IS.App.3a'!H101/'Tab. RF.IS.App.3a'!H117*100</f>
        <v>11.303155006858709</v>
      </c>
      <c r="I101" s="41">
        <f>'Tab. RF.IS.App.3a'!I101/'Tab. RF.IS.App.3a'!I117*100</f>
        <v>16.341463414634148</v>
      </c>
      <c r="J101" s="41">
        <f>'Tab. RF.IS.App.3a'!J101/'Tab. RF.IS.App.3a'!J117*100</f>
        <v>10.299131073588999</v>
      </c>
      <c r="K101" s="41">
        <f>'Tab. RF.IS.App.3a'!K101/'Tab. RF.IS.App.3a'!K117*100</f>
        <v>12.416621453419717</v>
      </c>
      <c r="L101" s="102"/>
      <c r="M101" s="41">
        <f>'Tab. RF.IS.App.3a'!M101/'Tab. RF.IS.App.3a'!M117*100</f>
        <v>10.1620029455081</v>
      </c>
      <c r="N101" s="41">
        <f>'Tab. RF.IS.App.3a'!N101/'Tab. RF.IS.App.3a'!N117*100</f>
        <v>10.899653979238755</v>
      </c>
      <c r="O101" s="41">
        <f>'Tab. RF.IS.App.3a'!O101/'Tab. RF.IS.App.3a'!O117*100</f>
        <v>10.006905123601713</v>
      </c>
      <c r="P101" s="41">
        <f>'Tab. RF.IS.App.3a'!P101/'Tab. RF.IS.App.3a'!P117*100</f>
        <v>9.4773394001077644</v>
      </c>
      <c r="Q101" s="102"/>
      <c r="R101" s="41">
        <f>'Tab. RF.IS.App.3a'!R101/'Tab. RF.IS.App.3a'!R117*100</f>
        <v>9.7649186256781189</v>
      </c>
      <c r="S101" s="41">
        <f>'Tab. RF.IS.App.3a'!S101/'Tab. RF.IS.App.3a'!S117*100</f>
        <v>6.2256809338521402</v>
      </c>
      <c r="T101" s="41">
        <f>'Tab. RF.IS.App.3a'!T101/'Tab. RF.IS.App.3a'!T117*100</f>
        <v>8.8817077947512733</v>
      </c>
      <c r="U101" s="41">
        <f>'Tab. RF.IS.App.3a'!U101/'Tab. RF.IS.App.3a'!U117*100</f>
        <v>7.8777310493383936</v>
      </c>
      <c r="V101" s="102"/>
      <c r="W101" s="41">
        <f>'Tab. RF.IS.App.3a'!W101/'Tab. RF.IS.App.3a'!W117*100</f>
        <v>10.96985851958171</v>
      </c>
      <c r="X101" s="41">
        <f>'Tab. RF.IS.App.3a'!X101/'Tab. RF.IS.App.3a'!X117*100</f>
        <v>11.726907630522089</v>
      </c>
      <c r="Y101" s="41">
        <f>'Tab. RF.IS.App.3a'!Y101/'Tab. RF.IS.App.3a'!Y117*100</f>
        <v>10.185583829960798</v>
      </c>
      <c r="Z101" s="41">
        <f>'Tab. RF.IS.App.3a'!Z101/'Tab. RF.IS.App.3a'!Z117*100</f>
        <v>10.853383826842087</v>
      </c>
    </row>
    <row r="102" spans="1:26" x14ac:dyDescent="0.3">
      <c r="A102" s="136" t="s">
        <v>8</v>
      </c>
      <c r="B102" s="148"/>
      <c r="C102" s="57">
        <f>SUM(C94:C101)</f>
        <v>52.494147603597682</v>
      </c>
      <c r="D102" s="57">
        <f t="shared" ref="D102" si="184">SUM(D94:D101)</f>
        <v>49.945926459985579</v>
      </c>
      <c r="E102" s="57">
        <f t="shared" ref="E102" si="185">SUM(E94:E101)</f>
        <v>49.199607971251233</v>
      </c>
      <c r="F102" s="57">
        <f t="shared" ref="F102" si="186">SUM(F94:F101)</f>
        <v>51.058194120269597</v>
      </c>
      <c r="G102" s="107"/>
      <c r="H102" s="56">
        <f t="shared" ref="H102" si="187">SUM(H94:H101)</f>
        <v>51.303155006858709</v>
      </c>
      <c r="I102" s="56">
        <f t="shared" ref="I102" si="188">SUM(I94:I101)</f>
        <v>61.219512195121951</v>
      </c>
      <c r="J102" s="56">
        <f t="shared" ref="J102" si="189">SUM(J94:J101)</f>
        <v>51.860673331879383</v>
      </c>
      <c r="K102" s="56">
        <f t="shared" ref="K102" si="190">SUM(K94:K101)</f>
        <v>54.768135831232243</v>
      </c>
      <c r="L102" s="107"/>
      <c r="M102" s="43">
        <f t="shared" ref="M102" si="191">SUM(M94:M101)</f>
        <v>39.175257731958766</v>
      </c>
      <c r="N102" s="56">
        <f t="shared" ref="N102" si="192">SUM(N94:N101)</f>
        <v>42.733564013840834</v>
      </c>
      <c r="O102" s="56">
        <f t="shared" ref="O102" si="193">SUM(O94:O101)</f>
        <v>46.308520922524508</v>
      </c>
      <c r="P102" s="56">
        <f t="shared" ref="P102" si="194">SUM(P94:P101)</f>
        <v>46.167355165738691</v>
      </c>
      <c r="Q102" s="107"/>
      <c r="R102" s="56">
        <f t="shared" ref="R102" si="195">SUM(R94:R101)</f>
        <v>47.197106690777574</v>
      </c>
      <c r="S102" s="56">
        <f t="shared" ref="S102" si="196">SUM(S94:S101)</f>
        <v>45.525291828793776</v>
      </c>
      <c r="T102" s="56">
        <f t="shared" ref="T102" si="197">SUM(T94:T101)</f>
        <v>52.927927927927925</v>
      </c>
      <c r="U102" s="56">
        <f t="shared" ref="U102" si="198">SUM(U94:U101)</f>
        <v>53.687557698225461</v>
      </c>
      <c r="V102" s="107"/>
      <c r="W102" s="56">
        <f t="shared" ref="W102" si="199">SUM(W94:W101)</f>
        <v>49.149067049415621</v>
      </c>
      <c r="X102" s="56">
        <f t="shared" ref="X102" si="200">SUM(X94:X101)</f>
        <v>49.397590361445793</v>
      </c>
      <c r="Y102" s="56">
        <f t="shared" ref="Y102" si="201">SUM(Y94:Y101)</f>
        <v>50.999070947859785</v>
      </c>
      <c r="Z102" s="56">
        <f t="shared" ref="Z102" si="202">SUM(Z94:Z101)</f>
        <v>51.164669778982073</v>
      </c>
    </row>
    <row r="103" spans="1:26" x14ac:dyDescent="0.3">
      <c r="A103" s="146" t="s">
        <v>9</v>
      </c>
      <c r="B103" s="147"/>
      <c r="C103" s="40">
        <f>'Tab. RF.IS.App.3a'!C103/'Tab. RF.IS.App.3a'!C117*100</f>
        <v>8.7079551521623078</v>
      </c>
      <c r="D103" s="40">
        <f>'Tab. RF.IS.App.3a'!D103/'Tab. RF.IS.App.3a'!D117*100</f>
        <v>6.7952415284787309</v>
      </c>
      <c r="E103" s="40">
        <f>'Tab. RF.IS.App.3a'!E103/'Tab. RF.IS.App.3a'!E117*100</f>
        <v>6.5011434171839273</v>
      </c>
      <c r="F103" s="40">
        <f>'Tab. RF.IS.App.3a'!F103/'Tab. RF.IS.App.3a'!F117*100</f>
        <v>8.1065566366240365</v>
      </c>
      <c r="G103" s="102"/>
      <c r="H103" s="41">
        <f>'Tab. RF.IS.App.3a'!H103/'Tab. RF.IS.App.3a'!H117*100</f>
        <v>6.5020576131687244</v>
      </c>
      <c r="I103" s="41">
        <f>'Tab. RF.IS.App.3a'!I103/'Tab. RF.IS.App.3a'!I117*100</f>
        <v>9.0243902439024382</v>
      </c>
      <c r="J103" s="41">
        <f>'Tab. RF.IS.App.3a'!J103/'Tab. RF.IS.App.3a'!J117*100</f>
        <v>8.2169216818374871</v>
      </c>
      <c r="K103" s="41">
        <f>'Tab. RF.IS.App.3a'!K103/'Tab. RF.IS.App.3a'!K117*100</f>
        <v>9.7309545846232393</v>
      </c>
      <c r="L103" s="102"/>
      <c r="M103" s="41">
        <f>'Tab. RF.IS.App.3a'!M103/'Tab. RF.IS.App.3a'!M117*100</f>
        <v>4.2709867452135493</v>
      </c>
      <c r="N103" s="41">
        <f>'Tab. RF.IS.App.3a'!N103/'Tab. RF.IS.App.3a'!N117*100</f>
        <v>6.5743944636678195</v>
      </c>
      <c r="O103" s="41">
        <f>'Tab. RF.IS.App.3a'!O103/'Tab. RF.IS.App.3a'!O117*100</f>
        <v>6.214611241541224</v>
      </c>
      <c r="P103" s="41">
        <f>'Tab. RF.IS.App.3a'!P103/'Tab. RF.IS.App.3a'!P117*100</f>
        <v>6.6574866790396943</v>
      </c>
      <c r="Q103" s="102"/>
      <c r="R103" s="41">
        <f>'Tab. RF.IS.App.3a'!R103/'Tab. RF.IS.App.3a'!R117*100</f>
        <v>6.1482820976491857</v>
      </c>
      <c r="S103" s="41">
        <f>'Tab. RF.IS.App.3a'!S103/'Tab. RF.IS.App.3a'!S117*100</f>
        <v>8.9494163424124515</v>
      </c>
      <c r="T103" s="41">
        <f>'Tab. RF.IS.App.3a'!T103/'Tab. RF.IS.App.3a'!T117*100</f>
        <v>9.0481786133960043</v>
      </c>
      <c r="U103" s="41">
        <f>'Tab. RF.IS.App.3a'!U103/'Tab. RF.IS.App.3a'!U117*100</f>
        <v>9.1804287619243006</v>
      </c>
      <c r="V103" s="102"/>
      <c r="W103" s="41">
        <f>'Tab. RF.IS.App.3a'!W103/'Tab. RF.IS.App.3a'!W117*100</f>
        <v>6.1513225343448843</v>
      </c>
      <c r="X103" s="41">
        <f>'Tab. RF.IS.App.3a'!X103/'Tab. RF.IS.App.3a'!X117*100</f>
        <v>7.8714859437750997</v>
      </c>
      <c r="Y103" s="41">
        <f>'Tab. RF.IS.App.3a'!Y103/'Tab. RF.IS.App.3a'!Y117*100</f>
        <v>7.9268541388139848</v>
      </c>
      <c r="Z103" s="41">
        <f>'Tab. RF.IS.App.3a'!Z103/'Tab. RF.IS.App.3a'!Z117*100</f>
        <v>8.4301851065913613</v>
      </c>
    </row>
    <row r="104" spans="1:26" x14ac:dyDescent="0.3">
      <c r="A104" s="146" t="s">
        <v>10</v>
      </c>
      <c r="B104" s="147"/>
      <c r="C104" s="40">
        <f>'Tab. RF.IS.App.3a'!C104/'Tab. RF.IS.App.3a'!C117*100</f>
        <v>1.5281941763522116</v>
      </c>
      <c r="D104" s="40">
        <f>'Tab. RF.IS.App.3a'!D104/'Tab. RF.IS.App.3a'!D117*100</f>
        <v>1.7844268204758471</v>
      </c>
      <c r="E104" s="40">
        <f>'Tab. RF.IS.App.3a'!E104/'Tab. RF.IS.App.3a'!E117*100</f>
        <v>1.6987912446912774</v>
      </c>
      <c r="F104" s="40">
        <f>'Tab. RF.IS.App.3a'!F104/'Tab. RF.IS.App.3a'!F117*100</f>
        <v>1.5274827422423867</v>
      </c>
      <c r="G104" s="102"/>
      <c r="H104" s="41">
        <f>'Tab. RF.IS.App.3a'!H104/'Tab. RF.IS.App.3a'!H117*100</f>
        <v>1.7009602194787379</v>
      </c>
      <c r="I104" s="41">
        <f>'Tab. RF.IS.App.3a'!I104/'Tab. RF.IS.App.3a'!I117*100</f>
        <v>2.4390243902439024</v>
      </c>
      <c r="J104" s="41">
        <f>'Tab. RF.IS.App.3a'!J104/'Tab. RF.IS.App.3a'!J117*100</f>
        <v>1.4968032231774928</v>
      </c>
      <c r="K104" s="41">
        <f>'Tab. RF.IS.App.3a'!K104/'Tab. RF.IS.App.3a'!K117*100</f>
        <v>1.7377844445153672</v>
      </c>
      <c r="L104" s="102"/>
      <c r="M104" s="41">
        <f>'Tab. RF.IS.App.3a'!M104/'Tab. RF.IS.App.3a'!M117*100</f>
        <v>0.73637702503681879</v>
      </c>
      <c r="N104" s="41">
        <f>'Tab. RF.IS.App.3a'!N104/'Tab. RF.IS.App.3a'!N117*100</f>
        <v>1.0380622837370241</v>
      </c>
      <c r="O104" s="41">
        <f>'Tab. RF.IS.App.3a'!O104/'Tab. RF.IS.App.3a'!O117*100</f>
        <v>1.4445518574782488</v>
      </c>
      <c r="P104" s="41">
        <f>'Tab. RF.IS.App.3a'!P104/'Tab. RF.IS.App.3a'!P117*100</f>
        <v>1.4129198347602228</v>
      </c>
      <c r="Q104" s="102"/>
      <c r="R104" s="41">
        <f>'Tab. RF.IS.App.3a'!R104/'Tab. RF.IS.App.3a'!R117*100</f>
        <v>2.3508137432188065</v>
      </c>
      <c r="S104" s="41">
        <f>'Tab. RF.IS.App.3a'!S104/'Tab. RF.IS.App.3a'!S117*100</f>
        <v>3.1128404669260701</v>
      </c>
      <c r="T104" s="41">
        <f>'Tab. RF.IS.App.3a'!T104/'Tab. RF.IS.App.3a'!T117*100</f>
        <v>1.3611437524481003</v>
      </c>
      <c r="U104" s="41">
        <f>'Tab. RF.IS.App.3a'!U104/'Tab. RF.IS.App.3a'!U117*100</f>
        <v>1.7950559031695557</v>
      </c>
      <c r="V104" s="102"/>
      <c r="W104" s="41">
        <f>'Tab. RF.IS.App.3a'!W104/'Tab. RF.IS.App.3a'!W117*100</f>
        <v>1.6403526758253024</v>
      </c>
      <c r="X104" s="41">
        <f>'Tab. RF.IS.App.3a'!X104/'Tab. RF.IS.App.3a'!X117*100</f>
        <v>1.9277108433734942</v>
      </c>
      <c r="Y104" s="41">
        <f>'Tab. RF.IS.App.3a'!Y104/'Tab. RF.IS.App.3a'!Y117*100</f>
        <v>1.4819514626906256</v>
      </c>
      <c r="Z104" s="41">
        <f>'Tab. RF.IS.App.3a'!Z104/'Tab. RF.IS.App.3a'!Z117*100</f>
        <v>1.6094805915575723</v>
      </c>
    </row>
    <row r="105" spans="1:26" x14ac:dyDescent="0.3">
      <c r="A105" s="146" t="s">
        <v>11</v>
      </c>
      <c r="B105" s="147"/>
      <c r="C105" s="40">
        <f>'Tab. RF.IS.App.3a'!C105/'Tab. RF.IS.App.3a'!C117*100</f>
        <v>3.1200459977822494</v>
      </c>
      <c r="D105" s="40">
        <f>'Tab. RF.IS.App.3a'!D105/'Tab. RF.IS.App.3a'!D117*100</f>
        <v>3.0641672674837777</v>
      </c>
      <c r="E105" s="40">
        <f>'Tab. RF.IS.App.3a'!E105/'Tab. RF.IS.App.3a'!E117*100</f>
        <v>3.0218882718065991</v>
      </c>
      <c r="F105" s="40">
        <f>'Tab. RF.IS.App.3a'!F105/'Tab. RF.IS.App.3a'!F117*100</f>
        <v>3.2248476742458019</v>
      </c>
      <c r="G105" s="102"/>
      <c r="H105" s="41">
        <f>'Tab. RF.IS.App.3a'!H105/'Tab. RF.IS.App.3a'!H117*100</f>
        <v>2.7434842249657065</v>
      </c>
      <c r="I105" s="41">
        <f>'Tab. RF.IS.App.3a'!I105/'Tab. RF.IS.App.3a'!I117*100</f>
        <v>2.6829268292682928</v>
      </c>
      <c r="J105" s="41">
        <f>'Tab. RF.IS.App.3a'!J105/'Tab. RF.IS.App.3a'!J117*100</f>
        <v>3.2139946509946165</v>
      </c>
      <c r="K105" s="41">
        <f>'Tab. RF.IS.App.3a'!K105/'Tab. RF.IS.App.3a'!K117*100</f>
        <v>3.5346120703411739</v>
      </c>
      <c r="L105" s="102"/>
      <c r="M105" s="41">
        <f>'Tab. RF.IS.App.3a'!M105/'Tab. RF.IS.App.3a'!M117*100</f>
        <v>2.7982326951399119</v>
      </c>
      <c r="N105" s="41">
        <f>'Tab. RF.IS.App.3a'!N105/'Tab. RF.IS.App.3a'!N117*100</f>
        <v>4.1522491349480966</v>
      </c>
      <c r="O105" s="41">
        <f>'Tab. RF.IS.App.3a'!O105/'Tab. RF.IS.App.3a'!O117*100</f>
        <v>3.1266399668554068</v>
      </c>
      <c r="P105" s="41">
        <f>'Tab. RF.IS.App.3a'!P105/'Tab. RF.IS.App.3a'!P117*100</f>
        <v>3.1591131333692548</v>
      </c>
      <c r="Q105" s="102"/>
      <c r="R105" s="41">
        <f>'Tab. RF.IS.App.3a'!R105/'Tab. RF.IS.App.3a'!R117*100</f>
        <v>3.6166365280289332</v>
      </c>
      <c r="S105" s="41">
        <f>'Tab. RF.IS.App.3a'!S105/'Tab. RF.IS.App.3a'!S117*100</f>
        <v>4.2801556420233462</v>
      </c>
      <c r="T105" s="41">
        <f>'Tab. RF.IS.App.3a'!T105/'Tab. RF.IS.App.3a'!T117*100</f>
        <v>3.3783783783783785</v>
      </c>
      <c r="U105" s="41">
        <f>'Tab. RF.IS.App.3a'!U105/'Tab. RF.IS.App.3a'!U117*100</f>
        <v>1.9694327623345984</v>
      </c>
      <c r="V105" s="102"/>
      <c r="W105" s="41">
        <f>'Tab. RF.IS.App.3a'!W105/'Tab. RF.IS.App.3a'!W117*100</f>
        <v>2.8501127742464627</v>
      </c>
      <c r="X105" s="41">
        <f>'Tab. RF.IS.App.3a'!X105/'Tab. RF.IS.App.3a'!X117*100</f>
        <v>3.6947791164658637</v>
      </c>
      <c r="Y105" s="41">
        <f>'Tab. RF.IS.App.3a'!Y105/'Tab. RF.IS.App.3a'!Y117*100</f>
        <v>3.2072692665020055</v>
      </c>
      <c r="Z105" s="41">
        <f>'Tab. RF.IS.App.3a'!Z105/'Tab. RF.IS.App.3a'!Z117*100</f>
        <v>3.256504848029774</v>
      </c>
    </row>
    <row r="106" spans="1:26" x14ac:dyDescent="0.3">
      <c r="A106" s="146" t="s">
        <v>12</v>
      </c>
      <c r="B106" s="147"/>
      <c r="C106" s="40">
        <f>'Tab. RF.IS.App.3a'!C106/'Tab. RF.IS.App.3a'!C117*100</f>
        <v>13.536079510452176</v>
      </c>
      <c r="D106" s="40">
        <f>'Tab. RF.IS.App.3a'!D106/'Tab. RF.IS.App.3a'!D117*100</f>
        <v>10.598413842826243</v>
      </c>
      <c r="E106" s="40">
        <f>'Tab. RF.IS.App.3a'!E106/'Tab. RF.IS.App.3a'!E117*100</f>
        <v>10.633779810519437</v>
      </c>
      <c r="F106" s="40">
        <f>'Tab. RF.IS.App.3a'!F106/'Tab. RF.IS.App.3a'!F117*100</f>
        <v>13.268877174885411</v>
      </c>
      <c r="G106" s="102"/>
      <c r="H106" s="41">
        <f>'Tab. RF.IS.App.3a'!H106/'Tab. RF.IS.App.3a'!H117*100</f>
        <v>10.123456790123457</v>
      </c>
      <c r="I106" s="41">
        <f>'Tab. RF.IS.App.3a'!I106/'Tab. RF.IS.App.3a'!I117*100</f>
        <v>9.0243902439024382</v>
      </c>
      <c r="J106" s="41">
        <f>'Tab. RF.IS.App.3a'!J106/'Tab. RF.IS.App.3a'!J117*100</f>
        <v>12.953546298740804</v>
      </c>
      <c r="K106" s="41">
        <f>'Tab. RF.IS.App.3a'!K106/'Tab. RF.IS.App.3a'!K117*100</f>
        <v>12.978329556697412</v>
      </c>
      <c r="L106" s="102"/>
      <c r="M106" s="41">
        <f>'Tab. RF.IS.App.3a'!M106/'Tab. RF.IS.App.3a'!M117*100</f>
        <v>10.603829160530191</v>
      </c>
      <c r="N106" s="41">
        <f>'Tab. RF.IS.App.3a'!N106/'Tab. RF.IS.App.3a'!N117*100</f>
        <v>8.4775086505190309</v>
      </c>
      <c r="O106" s="41">
        <f>'Tab. RF.IS.App.3a'!O106/'Tab. RF.IS.App.3a'!O117*100</f>
        <v>12.995442618422871</v>
      </c>
      <c r="P106" s="41">
        <f>'Tab. RF.IS.App.3a'!P106/'Tab. RF.IS.App.3a'!P117*100</f>
        <v>13.977528986808757</v>
      </c>
      <c r="Q106" s="102"/>
      <c r="R106" s="41">
        <f>'Tab. RF.IS.App.3a'!R106/'Tab. RF.IS.App.3a'!R117*100</f>
        <v>15.551537070524413</v>
      </c>
      <c r="S106" s="41">
        <f>'Tab. RF.IS.App.3a'!S106/'Tab. RF.IS.App.3a'!S117*100</f>
        <v>14.785992217898833</v>
      </c>
      <c r="T106" s="41">
        <f>'Tab. RF.IS.App.3a'!T106/'Tab. RF.IS.App.3a'!T117*100</f>
        <v>15.129259694477085</v>
      </c>
      <c r="U106" s="41">
        <f>'Tab. RF.IS.App.3a'!U106/'Tab. RF.IS.App.3a'!U117*100</f>
        <v>16.196532977741306</v>
      </c>
      <c r="V106" s="102"/>
      <c r="W106" s="41">
        <f>'Tab. RF.IS.App.3a'!W106/'Tab. RF.IS.App.3a'!W117*100</f>
        <v>10.805823251999181</v>
      </c>
      <c r="X106" s="41">
        <f>'Tab. RF.IS.App.3a'!X106/'Tab. RF.IS.App.3a'!X117*100</f>
        <v>9.9598393574297184</v>
      </c>
      <c r="Y106" s="41">
        <f>'Tab. RF.IS.App.3a'!Y106/'Tab. RF.IS.App.3a'!Y117*100</f>
        <v>13.061113502979765</v>
      </c>
      <c r="Z106" s="41">
        <f>'Tab. RF.IS.App.3a'!Z106/'Tab. RF.IS.App.3a'!Z117*100</f>
        <v>13.643041363324738</v>
      </c>
    </row>
    <row r="107" spans="1:26" x14ac:dyDescent="0.3">
      <c r="A107" s="149" t="s">
        <v>13</v>
      </c>
      <c r="B107" s="150"/>
      <c r="C107" s="42">
        <f>SUM(C103:C106)</f>
        <v>26.892274836748946</v>
      </c>
      <c r="D107" s="110">
        <f t="shared" ref="D107" si="203">SUM(D103:D106)</f>
        <v>22.242249459264599</v>
      </c>
      <c r="E107" s="110">
        <f t="shared" ref="E107" si="204">SUM(E103:E106)</f>
        <v>21.855602744201242</v>
      </c>
      <c r="F107" s="42">
        <f t="shared" ref="F107" si="205">SUM(F103:F106)</f>
        <v>26.127764227997634</v>
      </c>
      <c r="G107" s="107"/>
      <c r="H107" s="168">
        <f>SUM(H103:H106)</f>
        <v>21.069958847736629</v>
      </c>
      <c r="I107" s="43">
        <f t="shared" ref="I107" si="206">SUM(I103:I106)</f>
        <v>23.170731707317074</v>
      </c>
      <c r="J107" s="43">
        <f t="shared" ref="J107" si="207">SUM(J103:J106)</f>
        <v>25.881265854750399</v>
      </c>
      <c r="K107" s="43">
        <f t="shared" ref="K107" si="208">SUM(K103:K106)</f>
        <v>27.981680656177193</v>
      </c>
      <c r="L107" s="107"/>
      <c r="M107" s="168">
        <f>SUM(M103:M106)</f>
        <v>18.40942562592047</v>
      </c>
      <c r="N107" s="168">
        <f t="shared" ref="N107" si="209">SUM(N103:N106)</f>
        <v>20.242214532871969</v>
      </c>
      <c r="O107" s="168">
        <f t="shared" ref="O107" si="210">SUM(O103:O106)</f>
        <v>23.781245684297751</v>
      </c>
      <c r="P107" s="168">
        <f t="shared" ref="P107" si="211">SUM(P103:P106)</f>
        <v>25.207048633977926</v>
      </c>
      <c r="Q107" s="107"/>
      <c r="R107" s="43">
        <f>SUM(R103:R106)</f>
        <v>27.667269439421339</v>
      </c>
      <c r="S107" s="43">
        <f t="shared" ref="S107" si="212">SUM(S103:S106)</f>
        <v>31.1284046692607</v>
      </c>
      <c r="T107" s="43">
        <f t="shared" ref="T107" si="213">SUM(T103:T106)</f>
        <v>28.916960438699569</v>
      </c>
      <c r="U107" s="43">
        <f t="shared" ref="U107" si="214">SUM(U103:U106)</f>
        <v>29.14145040516976</v>
      </c>
      <c r="V107" s="107"/>
      <c r="W107" s="168">
        <f>SUM(W103:W106)</f>
        <v>21.447611236415831</v>
      </c>
      <c r="X107" s="168">
        <f t="shared" ref="X107" si="215">SUM(X103:X106)</f>
        <v>23.453815261044177</v>
      </c>
      <c r="Y107" s="43">
        <f t="shared" ref="Y107" si="216">SUM(Y103:Y106)</f>
        <v>25.677188370986382</v>
      </c>
      <c r="Z107" s="43">
        <f t="shared" ref="Z107" si="217">SUM(Z103:Z106)</f>
        <v>26.939211909503445</v>
      </c>
    </row>
    <row r="108" spans="1:26" x14ac:dyDescent="0.3">
      <c r="A108" s="146" t="s">
        <v>14</v>
      </c>
      <c r="B108" s="147"/>
      <c r="C108" s="40">
        <f>'Tab. RF.IS.App.3a'!C108/'Tab. RF.IS.App.3a'!C117*100</f>
        <v>2.0440264487247934</v>
      </c>
      <c r="D108" s="40">
        <f>'Tab. RF.IS.App.3a'!D108/'Tab. RF.IS.App.3a'!D117*100</f>
        <v>2.3612112472963229</v>
      </c>
      <c r="E108" s="40">
        <f>'Tab. RF.IS.App.3a'!E108/'Tab. RF.IS.App.3a'!E117*100</f>
        <v>2.3031688990525971</v>
      </c>
      <c r="F108" s="40">
        <f>'Tab. RF.IS.App.3a'!F108/'Tab. RF.IS.App.3a'!F117*100</f>
        <v>2.1982697076452813</v>
      </c>
      <c r="G108" s="102"/>
      <c r="H108" s="41">
        <f>'Tab. RF.IS.App.3a'!H108/'Tab. RF.IS.App.3a'!H117*100</f>
        <v>2.4965706447187932</v>
      </c>
      <c r="I108" s="41">
        <f>'Tab. RF.IS.App.3a'!I108/'Tab. RF.IS.App.3a'!I117*100</f>
        <v>1.7073170731707319</v>
      </c>
      <c r="J108" s="41">
        <f>'Tab. RF.IS.App.3a'!J108/'Tab. RF.IS.App.3a'!J117*100</f>
        <v>2.1068882792502208</v>
      </c>
      <c r="K108" s="41">
        <f>'Tab. RF.IS.App.3a'!K108/'Tab. RF.IS.App.3a'!K117*100</f>
        <v>2.2516196980818948</v>
      </c>
      <c r="L108" s="102"/>
      <c r="M108" s="41">
        <f>'Tab. RF.IS.App.3a'!M108/'Tab. RF.IS.App.3a'!M117*100</f>
        <v>3.3873343151693667</v>
      </c>
      <c r="N108" s="41">
        <f>'Tab. RF.IS.App.3a'!N108/'Tab. RF.IS.App.3a'!N117*100</f>
        <v>1.5570934256055362</v>
      </c>
      <c r="O108" s="41">
        <f>'Tab. RF.IS.App.3a'!O108/'Tab. RF.IS.App.3a'!O117*100</f>
        <v>2.344979975141555</v>
      </c>
      <c r="P108" s="41">
        <f>'Tab. RF.IS.App.3a'!P108/'Tab. RF.IS.App.3a'!P117*100</f>
        <v>2.5324791953541279</v>
      </c>
      <c r="Q108" s="102"/>
      <c r="R108" s="41">
        <f>'Tab. RF.IS.App.3a'!R108/'Tab. RF.IS.App.3a'!R117*100</f>
        <v>1.4466546112115732</v>
      </c>
      <c r="S108" s="41">
        <f>'Tab. RF.IS.App.3a'!S108/'Tab. RF.IS.App.3a'!S117*100</f>
        <v>1.1673151750972763</v>
      </c>
      <c r="T108" s="41">
        <f>'Tab. RF.IS.App.3a'!T108/'Tab. RF.IS.App.3a'!T117*100</f>
        <v>2.0074422248335293</v>
      </c>
      <c r="U108" s="41">
        <f>'Tab. RF.IS.App.3a'!U108/'Tab. RF.IS.App.3a'!U117*100</f>
        <v>1.4257872602318187</v>
      </c>
      <c r="V108" s="102"/>
      <c r="W108" s="41">
        <f>'Tab. RF.IS.App.3a'!W108/'Tab. RF.IS.App.3a'!W117*100</f>
        <v>2.5015378306335863</v>
      </c>
      <c r="X108" s="41">
        <f>'Tab. RF.IS.App.3a'!X108/'Tab. RF.IS.App.3a'!X117*100</f>
        <v>1.5261044176706828</v>
      </c>
      <c r="Y108" s="41">
        <f>'Tab. RF.IS.App.3a'!Y108/'Tab. RF.IS.App.3a'!Y117*100</f>
        <v>2.1413518841630603</v>
      </c>
      <c r="Z108" s="41">
        <f>'Tab. RF.IS.App.3a'!Z108/'Tab. RF.IS.App.3a'!Z117*100</f>
        <v>2.300773725963893</v>
      </c>
    </row>
    <row r="109" spans="1:26" x14ac:dyDescent="0.3">
      <c r="A109" s="146" t="s">
        <v>15</v>
      </c>
      <c r="B109" s="147"/>
      <c r="C109" s="40">
        <f>'Tab. RF.IS.App.3a'!C109/'Tab. RF.IS.App.3a'!C117*100</f>
        <v>0.23327446712390651</v>
      </c>
      <c r="D109" s="40">
        <f>'Tab. RF.IS.App.3a'!D109/'Tab. RF.IS.App.3a'!D117*100</f>
        <v>0.36049026676279738</v>
      </c>
      <c r="E109" s="40">
        <f>'Tab. RF.IS.App.3a'!E109/'Tab. RF.IS.App.3a'!E117*100</f>
        <v>0.39202874877491012</v>
      </c>
      <c r="F109" s="40">
        <f>'Tab. RF.IS.App.3a'!F109/'Tab. RF.IS.App.3a'!F117*100</f>
        <v>0.27070420975642451</v>
      </c>
      <c r="G109" s="102"/>
      <c r="H109" s="41">
        <f>'Tab. RF.IS.App.3a'!H109/'Tab. RF.IS.App.3a'!H117*100</f>
        <v>0.41152263374485598</v>
      </c>
      <c r="I109" s="41">
        <f>'Tab. RF.IS.App.3a'!I109/'Tab. RF.IS.App.3a'!I117*100</f>
        <v>0.48780487804878048</v>
      </c>
      <c r="J109" s="41">
        <f>'Tab. RF.IS.App.3a'!J109/'Tab. RF.IS.App.3a'!J117*100</f>
        <v>0.25711957207956931</v>
      </c>
      <c r="K109" s="41">
        <f>'Tab. RF.IS.App.3a'!K109/'Tab. RF.IS.App.3a'!K117*100</f>
        <v>0.18191682890243513</v>
      </c>
      <c r="L109" s="102"/>
      <c r="M109" s="41">
        <f>'Tab. RF.IS.App.3a'!M109/'Tab. RF.IS.App.3a'!M117*100</f>
        <v>0.88365243004418259</v>
      </c>
      <c r="N109" s="41">
        <f>'Tab. RF.IS.App.3a'!N109/'Tab. RF.IS.App.3a'!N117*100</f>
        <v>0</v>
      </c>
      <c r="O109" s="41">
        <f>'Tab. RF.IS.App.3a'!O109/'Tab. RF.IS.App.3a'!O117*100</f>
        <v>0.38668692169589836</v>
      </c>
      <c r="P109" s="41">
        <f>'Tab. RF.IS.App.3a'!P109/'Tab. RF.IS.App.3a'!P117*100</f>
        <v>0.36520385559480328</v>
      </c>
      <c r="Q109" s="102"/>
      <c r="R109" s="41">
        <f>'Tab. RF.IS.App.3a'!R109/'Tab. RF.IS.App.3a'!R117*100</f>
        <v>0.18083182640144665</v>
      </c>
      <c r="S109" s="41">
        <f>'Tab. RF.IS.App.3a'!S109/'Tab. RF.IS.App.3a'!S117*100</f>
        <v>0</v>
      </c>
      <c r="T109" s="41">
        <f>'Tab. RF.IS.App.3a'!T109/'Tab. RF.IS.App.3a'!T117*100</f>
        <v>0.27418723070896983</v>
      </c>
      <c r="U109" s="41">
        <f>'Tab. RF.IS.App.3a'!U109/'Tab. RF.IS.App.3a'!U117*100</f>
        <v>0.16411939686121652</v>
      </c>
      <c r="V109" s="102"/>
      <c r="W109" s="41">
        <f>'Tab. RF.IS.App.3a'!W109/'Tab. RF.IS.App.3a'!W117*100</f>
        <v>0.45109698585195818</v>
      </c>
      <c r="X109" s="41">
        <f>'Tab. RF.IS.App.3a'!X109/'Tab. RF.IS.App.3a'!X117*100</f>
        <v>0.1606425702811245</v>
      </c>
      <c r="Y109" s="41">
        <f>'Tab. RF.IS.App.3a'!Y109/'Tab. RF.IS.App.3a'!Y117*100</f>
        <v>0.27916883823162852</v>
      </c>
      <c r="Z109" s="41">
        <f>'Tab. RF.IS.App.3a'!Z109/'Tab. RF.IS.App.3a'!Z117*100</f>
        <v>0.25546015474519279</v>
      </c>
    </row>
    <row r="110" spans="1:26" x14ac:dyDescent="0.3">
      <c r="A110" s="146" t="s">
        <v>16</v>
      </c>
      <c r="B110" s="147"/>
      <c r="C110" s="40">
        <f>'Tab. RF.IS.App.3a'!C110/'Tab. RF.IS.App.3a'!C117*100</f>
        <v>4.1972976302928258</v>
      </c>
      <c r="D110" s="40">
        <f>'Tab. RF.IS.App.3a'!D110/'Tab. RF.IS.App.3a'!D117*100</f>
        <v>6.3085796683489539</v>
      </c>
      <c r="E110" s="40">
        <f>'Tab. RF.IS.App.3a'!E110/'Tab. RF.IS.App.3a'!E117*100</f>
        <v>6.6644887291734731</v>
      </c>
      <c r="F110" s="40">
        <f>'Tab. RF.IS.App.3a'!F110/'Tab. RF.IS.App.3a'!F117*100</f>
        <v>4.4842487448241295</v>
      </c>
      <c r="G110" s="102"/>
      <c r="H110" s="41">
        <f>'Tab. RF.IS.App.3a'!H110/'Tab. RF.IS.App.3a'!H117*100</f>
        <v>5.5967078189300414</v>
      </c>
      <c r="I110" s="41">
        <f>'Tab. RF.IS.App.3a'!I110/'Tab. RF.IS.App.3a'!I117*100</f>
        <v>1.9512195121951219</v>
      </c>
      <c r="J110" s="41">
        <f>'Tab. RF.IS.App.3a'!J110/'Tab. RF.IS.App.3a'!J117*100</f>
        <v>4.5770727395860833</v>
      </c>
      <c r="K110" s="41">
        <f>'Tab. RF.IS.App.3a'!K110/'Tab. RF.IS.App.3a'!K117*100</f>
        <v>2.6553473973127373</v>
      </c>
      <c r="L110" s="102"/>
      <c r="M110" s="41">
        <f>'Tab. RF.IS.App.3a'!M110/'Tab. RF.IS.App.3a'!M117*100</f>
        <v>11.192930780559648</v>
      </c>
      <c r="N110" s="41">
        <f>'Tab. RF.IS.App.3a'!N110/'Tab. RF.IS.App.3a'!N117*100</f>
        <v>8.3044982698961931</v>
      </c>
      <c r="O110" s="41">
        <f>'Tab. RF.IS.App.3a'!O110/'Tab. RF.IS.App.3a'!O117*100</f>
        <v>6.0488882751001238</v>
      </c>
      <c r="P110" s="41">
        <f>'Tab. RF.IS.App.3a'!P110/'Tab. RF.IS.App.3a'!P117*100</f>
        <v>5.3882536071364422</v>
      </c>
      <c r="Q110" s="102"/>
      <c r="R110" s="41">
        <f>'Tab. RF.IS.App.3a'!R110/'Tab. RF.IS.App.3a'!R117*100</f>
        <v>9.0415913200723335</v>
      </c>
      <c r="S110" s="41">
        <f>'Tab. RF.IS.App.3a'!S110/'Tab. RF.IS.App.3a'!S117*100</f>
        <v>8.5603112840466924</v>
      </c>
      <c r="T110" s="41">
        <f>'Tab. RF.IS.App.3a'!T110/'Tab. RF.IS.App.3a'!T117*100</f>
        <v>4.3478260869565215</v>
      </c>
      <c r="U110" s="41">
        <f>'Tab. RF.IS.App.3a'!U110/'Tab. RF.IS.App.3a'!U117*100</f>
        <v>4.2671043183916302</v>
      </c>
      <c r="V110" s="102"/>
      <c r="W110" s="41">
        <f>'Tab. RF.IS.App.3a'!W110/'Tab. RF.IS.App.3a'!W117*100</f>
        <v>6.7664547877793728</v>
      </c>
      <c r="X110" s="41">
        <f>'Tab. RF.IS.App.3a'!X110/'Tab. RF.IS.App.3a'!X117*100</f>
        <v>6.2650602409638561</v>
      </c>
      <c r="Y110" s="41">
        <f>'Tab. RF.IS.App.3a'!Y110/'Tab. RF.IS.App.3a'!Y117*100</f>
        <v>4.8079581246742649</v>
      </c>
      <c r="Z110" s="41">
        <f>'Tab. RF.IS.App.3a'!Z110/'Tab. RF.IS.App.3a'!Z117*100</f>
        <v>3.9012764846070977</v>
      </c>
    </row>
    <row r="111" spans="1:26" x14ac:dyDescent="0.3">
      <c r="A111" s="146" t="s">
        <v>17</v>
      </c>
      <c r="B111" s="147"/>
      <c r="C111" s="40">
        <f>'Tab. RF.IS.App.3a'!C111/'Tab. RF.IS.App.3a'!C117*100</f>
        <v>4.3229701425109859</v>
      </c>
      <c r="D111" s="40">
        <f>'Tab. RF.IS.App.3a'!D111/'Tab. RF.IS.App.3a'!D117*100</f>
        <v>6.8853640951694297</v>
      </c>
      <c r="E111" s="40">
        <f>'Tab. RF.IS.App.3a'!E111/'Tab. RF.IS.App.3a'!E117*100</f>
        <v>7.4322116955243374</v>
      </c>
      <c r="F111" s="40">
        <f>'Tab. RF.IS.App.3a'!F111/'Tab. RF.IS.App.3a'!F117*100</f>
        <v>5.0343989579781976</v>
      </c>
      <c r="G111" s="102"/>
      <c r="H111" s="41">
        <f>'Tab. RF.IS.App.3a'!H111/'Tab. RF.IS.App.3a'!H117*100</f>
        <v>6.8587105624142666</v>
      </c>
      <c r="I111" s="41">
        <f>'Tab. RF.IS.App.3a'!I111/'Tab. RF.IS.App.3a'!I117*100</f>
        <v>5.6097560975609762</v>
      </c>
      <c r="J111" s="41">
        <f>'Tab. RF.IS.App.3a'!J111/'Tab. RF.IS.App.3a'!J117*100</f>
        <v>4.8600190543968598</v>
      </c>
      <c r="K111" s="41">
        <f>'Tab. RF.IS.App.3a'!K111/'Tab. RF.IS.App.3a'!K117*100</f>
        <v>3.3846104745795169</v>
      </c>
      <c r="L111" s="102"/>
      <c r="M111" s="41">
        <f>'Tab. RF.IS.App.3a'!M111/'Tab. RF.IS.App.3a'!M117*100</f>
        <v>10.309278350515463</v>
      </c>
      <c r="N111" s="41">
        <f>'Tab. RF.IS.App.3a'!N111/'Tab. RF.IS.App.3a'!N117*100</f>
        <v>12.110726643598616</v>
      </c>
      <c r="O111" s="41">
        <f>'Tab. RF.IS.App.3a'!O111/'Tab. RF.IS.App.3a'!O117*100</f>
        <v>7.1150393592045296</v>
      </c>
      <c r="P111" s="41">
        <f>'Tab. RF.IS.App.3a'!P111/'Tab. RF.IS.App.3a'!P117*100</f>
        <v>6.9288950088806409</v>
      </c>
      <c r="Q111" s="102"/>
      <c r="R111" s="41">
        <f>'Tab. RF.IS.App.3a'!R111/'Tab. RF.IS.App.3a'!R117*100</f>
        <v>5.786618444846293</v>
      </c>
      <c r="S111" s="41">
        <f>'Tab. RF.IS.App.3a'!S111/'Tab. RF.IS.App.3a'!S117*100</f>
        <v>3.8910505836575875</v>
      </c>
      <c r="T111" s="41">
        <f>'Tab. RF.IS.App.3a'!T111/'Tab. RF.IS.App.3a'!T117*100</f>
        <v>3.2902467685076382</v>
      </c>
      <c r="U111" s="41">
        <f>'Tab. RF.IS.App.3a'!U111/'Tab. RF.IS.App.3a'!U117*100</f>
        <v>3.1182685403631138</v>
      </c>
      <c r="V111" s="102"/>
      <c r="W111" s="41">
        <f>'Tab. RF.IS.App.3a'!W111/'Tab. RF.IS.App.3a'!W117*100</f>
        <v>7.2175517736313308</v>
      </c>
      <c r="X111" s="41">
        <f>'Tab. RF.IS.App.3a'!X111/'Tab. RF.IS.App.3a'!X117*100</f>
        <v>8.2730923694779115</v>
      </c>
      <c r="Y111" s="41">
        <f>'Tab. RF.IS.App.3a'!Y111/'Tab. RF.IS.App.3a'!Y117*100</f>
        <v>5.157372368629761</v>
      </c>
      <c r="Z111" s="41">
        <f>'Tab. RF.IS.App.3a'!Z111/'Tab. RF.IS.App.3a'!Z117*100</f>
        <v>4.8129346087297176</v>
      </c>
    </row>
    <row r="112" spans="1:26" x14ac:dyDescent="0.3">
      <c r="A112" s="146" t="s">
        <v>18</v>
      </c>
      <c r="B112" s="147"/>
      <c r="C112" s="40">
        <f>'Tab. RF.IS.App.3a'!C112/'Tab. RF.IS.App.3a'!C117*100</f>
        <v>0.3429298944515175</v>
      </c>
      <c r="D112" s="40">
        <f>'Tab. RF.IS.App.3a'!D112/'Tab. RF.IS.App.3a'!D117*100</f>
        <v>0.66690699351117511</v>
      </c>
      <c r="E112" s="40">
        <f>'Tab. RF.IS.App.3a'!E112/'Tab. RF.IS.App.3a'!E117*100</f>
        <v>0.65338124795818364</v>
      </c>
      <c r="F112" s="40">
        <f>'Tab. RF.IS.App.3a'!F112/'Tab. RF.IS.App.3a'!F117*100</f>
        <v>0.40999012177318539</v>
      </c>
      <c r="G112" s="102"/>
      <c r="H112" s="41">
        <f>'Tab. RF.IS.App.3a'!H112/'Tab. RF.IS.App.3a'!H117*100</f>
        <v>0.79561042524005487</v>
      </c>
      <c r="I112" s="41">
        <f>'Tab. RF.IS.App.3a'!I112/'Tab. RF.IS.App.3a'!I117*100</f>
        <v>0.48780487804878048</v>
      </c>
      <c r="J112" s="41">
        <f>'Tab. RF.IS.App.3a'!J112/'Tab. RF.IS.App.3a'!J117*100</f>
        <v>0.39830576567683279</v>
      </c>
      <c r="K112" s="41">
        <f>'Tab. RF.IS.App.3a'!K112/'Tab. RF.IS.App.3a'!K117*100</f>
        <v>0.25053458015510804</v>
      </c>
      <c r="L112" s="102"/>
      <c r="M112" s="41">
        <f>'Tab. RF.IS.App.3a'!M112/'Tab. RF.IS.App.3a'!M117*100</f>
        <v>0.73637702503681879</v>
      </c>
      <c r="N112" s="41">
        <f>'Tab. RF.IS.App.3a'!N112/'Tab. RF.IS.App.3a'!N117*100</f>
        <v>0.51903114186851207</v>
      </c>
      <c r="O112" s="41">
        <f>'Tab. RF.IS.App.3a'!O112/'Tab. RF.IS.App.3a'!O117*100</f>
        <v>0.61041292639138234</v>
      </c>
      <c r="P112" s="41">
        <f>'Tab. RF.IS.App.3a'!P112/'Tab. RF.IS.App.3a'!P117*100</f>
        <v>0.55878185555489035</v>
      </c>
      <c r="Q112" s="102"/>
      <c r="R112" s="41">
        <f>'Tab. RF.IS.App.3a'!R112/'Tab. RF.IS.App.3a'!R117*100</f>
        <v>0.18083182640144665</v>
      </c>
      <c r="S112" s="41">
        <f>'Tab. RF.IS.App.3a'!S112/'Tab. RF.IS.App.3a'!S117*100</f>
        <v>0</v>
      </c>
      <c r="T112" s="41">
        <f>'Tab. RF.IS.App.3a'!T112/'Tab. RF.IS.App.3a'!T117*100</f>
        <v>0.30356443399921662</v>
      </c>
      <c r="U112" s="41">
        <f>'Tab. RF.IS.App.3a'!U112/'Tab. RF.IS.App.3a'!U117*100</f>
        <v>0.2461790952918248</v>
      </c>
      <c r="V112" s="102"/>
      <c r="W112" s="41">
        <f>'Tab. RF.IS.App.3a'!W112/'Tab. RF.IS.App.3a'!W117*100</f>
        <v>0.71765429567356975</v>
      </c>
      <c r="X112" s="41">
        <f>'Tab. RF.IS.App.3a'!X112/'Tab. RF.IS.App.3a'!X117*100</f>
        <v>0.40160642570281119</v>
      </c>
      <c r="Y112" s="41">
        <f>'Tab. RF.IS.App.3a'!Y112/'Tab. RF.IS.App.3a'!Y117*100</f>
        <v>0.42872357299857239</v>
      </c>
      <c r="Z112" s="41">
        <f>'Tab. RF.IS.App.3a'!Z112/'Tab. RF.IS.App.3a'!Z117*100</f>
        <v>0.37625281577486858</v>
      </c>
    </row>
    <row r="113" spans="1:26" x14ac:dyDescent="0.3">
      <c r="A113" s="146" t="s">
        <v>19</v>
      </c>
      <c r="B113" s="147"/>
      <c r="C113" s="40">
        <f>'Tab. RF.IS.App.3a'!C113/'Tab. RF.IS.App.3a'!C117*100</f>
        <v>1.6645447451640725</v>
      </c>
      <c r="D113" s="40">
        <f>'Tab. RF.IS.App.3a'!D113/'Tab. RF.IS.App.3a'!D117*100</f>
        <v>2.3792357606344625</v>
      </c>
      <c r="E113" s="40">
        <f>'Tab. RF.IS.App.3a'!E113/'Tab. RF.IS.App.3a'!E117*100</f>
        <v>2.5971904606337795</v>
      </c>
      <c r="F113" s="40">
        <f>'Tab. RF.IS.App.3a'!F113/'Tab. RF.IS.App.3a'!F117*100</f>
        <v>2.0161490067865455</v>
      </c>
      <c r="G113" s="102"/>
      <c r="H113" s="41">
        <f>'Tab. RF.IS.App.3a'!H113/'Tab. RF.IS.App.3a'!H117*100</f>
        <v>2.5514403292181069</v>
      </c>
      <c r="I113" s="41">
        <f>'Tab. RF.IS.App.3a'!I113/'Tab. RF.IS.App.3a'!I117*100</f>
        <v>1.2195121951219512</v>
      </c>
      <c r="J113" s="41">
        <f>'Tab. RF.IS.App.3a'!J113/'Tab. RF.IS.App.3a'!J117*100</f>
        <v>1.9467624743167391</v>
      </c>
      <c r="K113" s="41">
        <f>'Tab. RF.IS.App.3a'!K113/'Tab. RF.IS.App.3a'!K117*100</f>
        <v>1.4042702581942361</v>
      </c>
      <c r="L113" s="102"/>
      <c r="M113" s="41">
        <f>'Tab. RF.IS.App.3a'!M113/'Tab. RF.IS.App.3a'!M117*100</f>
        <v>3.6818851251840945</v>
      </c>
      <c r="N113" s="41">
        <f>'Tab. RF.IS.App.3a'!N113/'Tab. RF.IS.App.3a'!N117*100</f>
        <v>4.3252595155709344</v>
      </c>
      <c r="O113" s="41">
        <f>'Tab. RF.IS.App.3a'!O113/'Tab. RF.IS.App.3a'!O117*100</f>
        <v>3.0603507802789669</v>
      </c>
      <c r="P113" s="41">
        <f>'Tab. RF.IS.App.3a'!P113/'Tab. RF.IS.App.3a'!P117*100</f>
        <v>2.6801572571793488</v>
      </c>
      <c r="Q113" s="102"/>
      <c r="R113" s="41">
        <f>'Tab. RF.IS.App.3a'!R113/'Tab. RF.IS.App.3a'!R117*100</f>
        <v>1.4466546112115732</v>
      </c>
      <c r="S113" s="41">
        <f>'Tab. RF.IS.App.3a'!S113/'Tab. RF.IS.App.3a'!S117*100</f>
        <v>1.1673151750972763</v>
      </c>
      <c r="T113" s="41">
        <f>'Tab. RF.IS.App.3a'!T113/'Tab. RF.IS.App.3a'!T117*100</f>
        <v>0.99882491186839006</v>
      </c>
      <c r="U113" s="41">
        <f>'Tab. RF.IS.App.3a'!U113/'Tab. RF.IS.App.3a'!U117*100</f>
        <v>0.96420145655964717</v>
      </c>
      <c r="V113" s="102"/>
      <c r="W113" s="41">
        <f>'Tab. RF.IS.App.3a'!W113/'Tab. RF.IS.App.3a'!W117*100</f>
        <v>2.5835554644248511</v>
      </c>
      <c r="X113" s="41">
        <f>'Tab. RF.IS.App.3a'!X113/'Tab. RF.IS.App.3a'!X117*100</f>
        <v>2.6506024096385543</v>
      </c>
      <c r="Y113" s="41">
        <f>'Tab. RF.IS.App.3a'!Y113/'Tab. RF.IS.App.3a'!Y117*100</f>
        <v>2.0856087557499263</v>
      </c>
      <c r="Z113" s="41">
        <f>'Tab. RF.IS.App.3a'!Z113/'Tab. RF.IS.App.3a'!Z117*100</f>
        <v>1.8910580784172897</v>
      </c>
    </row>
    <row r="114" spans="1:26" x14ac:dyDescent="0.3">
      <c r="A114" s="146" t="s">
        <v>20</v>
      </c>
      <c r="B114" s="147"/>
      <c r="C114" s="40">
        <f>'Tab. RF.IS.App.3a'!C114/'Tab. RF.IS.App.3a'!C117*100</f>
        <v>5.6729229126452836</v>
      </c>
      <c r="D114" s="40">
        <f>'Tab. RF.IS.App.3a'!D114/'Tab. RF.IS.App.3a'!D117*100</f>
        <v>6.2364816149963946</v>
      </c>
      <c r="E114" s="40">
        <f>'Tab. RF.IS.App.3a'!E114/'Tab. RF.IS.App.3a'!E117*100</f>
        <v>6.1907873244037894</v>
      </c>
      <c r="F114" s="40">
        <f>'Tab. RF.IS.App.3a'!F114/'Tab. RF.IS.App.3a'!F117*100</f>
        <v>6.0746724012832951</v>
      </c>
      <c r="G114" s="102"/>
      <c r="H114" s="41">
        <f>'Tab. RF.IS.App.3a'!H114/'Tab. RF.IS.App.3a'!H117*100</f>
        <v>6.0356652949245539</v>
      </c>
      <c r="I114" s="41">
        <f>'Tab. RF.IS.App.3a'!I114/'Tab. RF.IS.App.3a'!I117*100</f>
        <v>2.6829268292682928</v>
      </c>
      <c r="J114" s="41">
        <f>'Tab. RF.IS.App.3a'!J114/'Tab. RF.IS.App.3a'!J117*100</f>
        <v>6.0411620886373818</v>
      </c>
      <c r="K114" s="41">
        <f>'Tab. RF.IS.App.3a'!K114/'Tab. RF.IS.App.3a'!K117*100</f>
        <v>4.8942010021383204</v>
      </c>
      <c r="L114" s="102"/>
      <c r="M114" s="41">
        <f>'Tab. RF.IS.App.3a'!M114/'Tab. RF.IS.App.3a'!M117*100</f>
        <v>8.5419734904270985</v>
      </c>
      <c r="N114" s="41">
        <f>'Tab. RF.IS.App.3a'!N114/'Tab. RF.IS.App.3a'!N117*100</f>
        <v>7.9584775086505193</v>
      </c>
      <c r="O114" s="41">
        <f>'Tab. RF.IS.App.3a'!O114/'Tab. RF.IS.App.3a'!O117*100</f>
        <v>7.4050545504764536</v>
      </c>
      <c r="P114" s="41">
        <f>'Tab. RF.IS.App.3a'!P114/'Tab. RF.IS.App.3a'!P117*100</f>
        <v>7.1384382047137231</v>
      </c>
      <c r="Q114" s="102"/>
      <c r="R114" s="41">
        <f>'Tab. RF.IS.App.3a'!R114/'Tab. RF.IS.App.3a'!R117*100</f>
        <v>5.6057866184448457</v>
      </c>
      <c r="S114" s="41">
        <f>'Tab. RF.IS.App.3a'!S114/'Tab. RF.IS.App.3a'!S117*100</f>
        <v>5.0583657587548636</v>
      </c>
      <c r="T114" s="41">
        <f>'Tab. RF.IS.App.3a'!T114/'Tab. RF.IS.App.3a'!T117*100</f>
        <v>5.4249902075989027</v>
      </c>
      <c r="U114" s="41">
        <f>'Tab. RF.IS.App.3a'!U114/'Tab. RF.IS.App.3a'!U117*100</f>
        <v>4.5337983382911071</v>
      </c>
      <c r="V114" s="102"/>
      <c r="W114" s="41">
        <f>'Tab. RF.IS.App.3a'!W114/'Tab. RF.IS.App.3a'!W117*100</f>
        <v>6.3358622103752298</v>
      </c>
      <c r="X114" s="41">
        <f>'Tab. RF.IS.App.3a'!X114/'Tab. RF.IS.App.3a'!X117*100</f>
        <v>5.6224899598393572</v>
      </c>
      <c r="Y114" s="41">
        <f>'Tab. RF.IS.App.3a'!Y114/'Tab. RF.IS.App.3a'!Y117*100</f>
        <v>6.2364324397815594</v>
      </c>
      <c r="Z114" s="41">
        <f>'Tab. RF.IS.App.3a'!Z114/'Tab. RF.IS.App.3a'!Z117*100</f>
        <v>5.7833567301100199</v>
      </c>
    </row>
    <row r="115" spans="1:26" x14ac:dyDescent="0.3">
      <c r="A115" s="146" t="s">
        <v>21</v>
      </c>
      <c r="B115" s="147"/>
      <c r="C115" s="40">
        <f>'Tab. RF.IS.App.3a'!C115/'Tab. RF.IS.App.3a'!C117*100</f>
        <v>2.1356113187399894</v>
      </c>
      <c r="D115" s="40">
        <f>'Tab. RF.IS.App.3a'!D115/'Tab. RF.IS.App.3a'!D117*100</f>
        <v>2.6135544340302812</v>
      </c>
      <c r="E115" s="40">
        <f>'Tab. RF.IS.App.3a'!E115/'Tab. RF.IS.App.3a'!E117*100</f>
        <v>2.7115321790264617</v>
      </c>
      <c r="F115" s="40">
        <f>'Tab. RF.IS.App.3a'!F115/'Tab. RF.IS.App.3a'!F117*100</f>
        <v>2.3256085016857093</v>
      </c>
      <c r="G115" s="102"/>
      <c r="H115" s="41">
        <f>'Tab. RF.IS.App.3a'!H115/'Tab. RF.IS.App.3a'!H117*100</f>
        <v>2.880658436213992</v>
      </c>
      <c r="I115" s="41">
        <f>'Tab. RF.IS.App.3a'!I115/'Tab. RF.IS.App.3a'!I117*100</f>
        <v>1.4634146341463417</v>
      </c>
      <c r="J115" s="41">
        <f>'Tab. RF.IS.App.3a'!J115/'Tab. RF.IS.App.3a'!J117*100</f>
        <v>2.0707308394265316</v>
      </c>
      <c r="K115" s="41">
        <f>'Tab. RF.IS.App.3a'!K115/'Tab. RF.IS.App.3a'!K117*100</f>
        <v>2.2276832732263108</v>
      </c>
      <c r="L115" s="102"/>
      <c r="M115" s="41">
        <f>'Tab. RF.IS.App.3a'!M115/'Tab. RF.IS.App.3a'!M117*100</f>
        <v>3.6818851251840945</v>
      </c>
      <c r="N115" s="41">
        <f>'Tab. RF.IS.App.3a'!N115/'Tab. RF.IS.App.3a'!N117*100</f>
        <v>2.2491349480968861</v>
      </c>
      <c r="O115" s="41">
        <f>'Tab. RF.IS.App.3a'!O115/'Tab. RF.IS.App.3a'!O117*100</f>
        <v>2.9388206048888277</v>
      </c>
      <c r="P115" s="41">
        <f>'Tab. RF.IS.App.3a'!P115/'Tab. RF.IS.App.3a'!P117*100</f>
        <v>3.0333872158694044</v>
      </c>
      <c r="Q115" s="102"/>
      <c r="R115" s="41">
        <f>'Tab. RF.IS.App.3a'!R115/'Tab. RF.IS.App.3a'!R117*100</f>
        <v>1.4466546112115732</v>
      </c>
      <c r="S115" s="41">
        <f>'Tab. RF.IS.App.3a'!S115/'Tab. RF.IS.App.3a'!S117*100</f>
        <v>3.5019455252918288</v>
      </c>
      <c r="T115" s="41">
        <f>'Tab. RF.IS.App.3a'!T115/'Tab. RF.IS.App.3a'!T117*100</f>
        <v>1.508029768899334</v>
      </c>
      <c r="U115" s="41">
        <f>'Tab. RF.IS.App.3a'!U115/'Tab. RF.IS.App.3a'!U117*100</f>
        <v>2.4515334906144219</v>
      </c>
      <c r="V115" s="102"/>
      <c r="W115" s="41">
        <f>'Tab. RF.IS.App.3a'!W115/'Tab. RF.IS.App.3a'!W117*100</f>
        <v>2.8296083657986468</v>
      </c>
      <c r="X115" s="41">
        <f>'Tab. RF.IS.App.3a'!X115/'Tab. RF.IS.App.3a'!X117*100</f>
        <v>2.248995983935743</v>
      </c>
      <c r="Y115" s="41">
        <f>'Tab. RF.IS.App.3a'!Y115/'Tab. RF.IS.App.3a'!Y117*100</f>
        <v>2.1871246969250637</v>
      </c>
      <c r="Z115" s="41">
        <f>'Tab. RF.IS.App.3a'!Z115/'Tab. RF.IS.App.3a'!Z117*100</f>
        <v>2.5750057131663997</v>
      </c>
    </row>
    <row r="116" spans="1:26" ht="22.8" x14ac:dyDescent="0.3">
      <c r="A116" s="135" t="s">
        <v>22</v>
      </c>
      <c r="B116" s="148"/>
      <c r="C116" s="218">
        <f>SUM(C108:C115)</f>
        <v>20.613577559653372</v>
      </c>
      <c r="D116" s="86">
        <f t="shared" ref="D116" si="218">SUM(D108:D115)</f>
        <v>27.811824080749819</v>
      </c>
      <c r="E116" s="86">
        <f t="shared" ref="E116" si="219">SUM(E108:E115)</f>
        <v>28.944789284547532</v>
      </c>
      <c r="F116" s="218">
        <f t="shared" ref="F116" si="220">SUM(F108:F115)</f>
        <v>22.814041651732769</v>
      </c>
      <c r="G116" s="107"/>
      <c r="H116" s="43">
        <f>SUM(H108:H115)</f>
        <v>27.626886145404661</v>
      </c>
      <c r="I116" s="168">
        <f t="shared" ref="I116" si="221">SUM(I108:I115)</f>
        <v>15.609756097560977</v>
      </c>
      <c r="J116" s="168">
        <f t="shared" ref="J116" si="222">SUM(J108:J115)</f>
        <v>22.258060813370218</v>
      </c>
      <c r="K116" s="168">
        <f t="shared" ref="K116" si="223">SUM(K108:K115)</f>
        <v>17.25018351259056</v>
      </c>
      <c r="L116" s="107"/>
      <c r="M116" s="56">
        <f>SUM(M108:M115)</f>
        <v>42.415316642120771</v>
      </c>
      <c r="N116" s="43">
        <f t="shared" ref="N116" si="224">SUM(N108:N115)</f>
        <v>37.024221453287204</v>
      </c>
      <c r="O116" s="43">
        <f t="shared" ref="O116" si="225">SUM(O108:O115)</f>
        <v>29.910233393177737</v>
      </c>
      <c r="P116" s="43">
        <f t="shared" ref="P116" si="226">SUM(P108:P115)</f>
        <v>28.625596200283379</v>
      </c>
      <c r="Q116" s="107"/>
      <c r="R116" s="168">
        <f>SUM(R108:R115)</f>
        <v>25.135623869801091</v>
      </c>
      <c r="S116" s="168">
        <f t="shared" ref="S116" si="227">SUM(S108:S115)</f>
        <v>23.346303501945528</v>
      </c>
      <c r="T116" s="168">
        <f t="shared" ref="T116" si="228">SUM(T108:T115)</f>
        <v>18.155111633372499</v>
      </c>
      <c r="U116" s="168">
        <f t="shared" ref="U116" si="229">SUM(U108:U115)</f>
        <v>17.170991896604782</v>
      </c>
      <c r="V116" s="107"/>
      <c r="W116" s="43">
        <f>SUM(W108:W115)</f>
        <v>29.403321714168541</v>
      </c>
      <c r="X116" s="43">
        <f t="shared" ref="X116" si="230">SUM(X108:X115)</f>
        <v>27.148594377510044</v>
      </c>
      <c r="Y116" s="168">
        <f t="shared" ref="Y116" si="231">SUM(Y108:Y115)</f>
        <v>23.323740681153836</v>
      </c>
      <c r="Z116" s="168">
        <f t="shared" ref="Z116" si="232">SUM(Z108:Z115)</f>
        <v>21.896118311514478</v>
      </c>
    </row>
    <row r="117" spans="1:26" x14ac:dyDescent="0.3">
      <c r="A117" s="152" t="s">
        <v>50</v>
      </c>
      <c r="B117" s="153"/>
      <c r="C117" s="60">
        <f>C102+C107+C116</f>
        <v>100</v>
      </c>
      <c r="D117" s="60">
        <f t="shared" ref="D117" si="233">D102+D107+D116</f>
        <v>99.999999999999986</v>
      </c>
      <c r="E117" s="60">
        <f t="shared" ref="E117" si="234">E102+E107+E116</f>
        <v>100</v>
      </c>
      <c r="F117" s="60">
        <f t="shared" ref="F117" si="235">F102+F107+F116</f>
        <v>100</v>
      </c>
      <c r="G117" s="109"/>
      <c r="H117" s="62">
        <f>H102+H107+H116</f>
        <v>100</v>
      </c>
      <c r="I117" s="62">
        <f t="shared" ref="I117" si="236">I102+I107+I116</f>
        <v>100</v>
      </c>
      <c r="J117" s="62">
        <f t="shared" ref="J117" si="237">J102+J107+J116</f>
        <v>100</v>
      </c>
      <c r="K117" s="62">
        <f t="shared" ref="K117" si="238">K102+K107+K116</f>
        <v>100</v>
      </c>
      <c r="L117" s="109"/>
      <c r="M117" s="62">
        <f>M102+M107+M116</f>
        <v>100</v>
      </c>
      <c r="N117" s="62">
        <f t="shared" ref="N117" si="239">N102+N107+N116</f>
        <v>100</v>
      </c>
      <c r="O117" s="62">
        <f t="shared" ref="O117" si="240">O102+O107+O116</f>
        <v>99.999999999999986</v>
      </c>
      <c r="P117" s="62">
        <f t="shared" ref="P117" si="241">P102+P107+P116</f>
        <v>100</v>
      </c>
      <c r="Q117" s="109"/>
      <c r="R117" s="62">
        <f>R102+R107+R116</f>
        <v>100</v>
      </c>
      <c r="S117" s="62">
        <f t="shared" ref="S117" si="242">S102+S107+S116</f>
        <v>100</v>
      </c>
      <c r="T117" s="62">
        <f t="shared" ref="T117" si="243">T102+T107+T116</f>
        <v>99.999999999999986</v>
      </c>
      <c r="U117" s="62">
        <f t="shared" ref="U117" si="244">U102+U107+U116</f>
        <v>100</v>
      </c>
      <c r="V117" s="109"/>
      <c r="W117" s="62">
        <f>W102+W107+W116</f>
        <v>99.999999999999986</v>
      </c>
      <c r="X117" s="62">
        <f t="shared" ref="X117" si="245">X102+X107+X116</f>
        <v>100.00000000000003</v>
      </c>
      <c r="Y117" s="62">
        <f t="shared" ref="Y117" si="246">Y102+Y107+Y116</f>
        <v>100</v>
      </c>
      <c r="Z117" s="62">
        <f t="shared" ref="Z117" si="247">Z102+Z107+Z116</f>
        <v>100</v>
      </c>
    </row>
    <row r="119" spans="1:26" x14ac:dyDescent="0.3">
      <c r="A119" s="208" t="s">
        <v>51</v>
      </c>
      <c r="B119" s="219"/>
      <c r="C119" s="219"/>
      <c r="D119" s="219"/>
      <c r="E119" s="219"/>
      <c r="F119" s="219"/>
      <c r="G119" s="117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</row>
    <row r="120" spans="1:26" x14ac:dyDescent="0.3">
      <c r="A120" s="345" t="s">
        <v>27</v>
      </c>
      <c r="B120" s="120"/>
      <c r="C120" s="347" t="s">
        <v>23</v>
      </c>
      <c r="D120" s="347"/>
      <c r="E120" s="347"/>
      <c r="F120" s="347"/>
      <c r="G120" s="121"/>
      <c r="H120" s="349" t="s">
        <v>30</v>
      </c>
      <c r="I120" s="349"/>
      <c r="J120" s="349"/>
      <c r="K120" s="349"/>
      <c r="L120" s="122"/>
      <c r="M120" s="348" t="s">
        <v>35</v>
      </c>
      <c r="N120" s="346"/>
      <c r="O120" s="346"/>
      <c r="P120" s="346"/>
      <c r="Q120" s="123"/>
      <c r="R120" s="348" t="s">
        <v>36</v>
      </c>
      <c r="S120" s="346"/>
      <c r="T120" s="346"/>
      <c r="U120" s="346"/>
      <c r="V120" s="123"/>
      <c r="W120" s="348" t="s">
        <v>37</v>
      </c>
      <c r="X120" s="346"/>
      <c r="Y120" s="346"/>
      <c r="Z120" s="346"/>
    </row>
    <row r="121" spans="1:26" x14ac:dyDescent="0.3">
      <c r="A121" s="345"/>
      <c r="B121" s="120"/>
      <c r="C121" s="348"/>
      <c r="D121" s="348"/>
      <c r="E121" s="348"/>
      <c r="F121" s="348"/>
      <c r="G121" s="122"/>
      <c r="H121" s="350" t="s">
        <v>31</v>
      </c>
      <c r="I121" s="350"/>
      <c r="J121" s="350" t="s">
        <v>32</v>
      </c>
      <c r="K121" s="350"/>
      <c r="L121" s="124"/>
      <c r="M121" s="350" t="s">
        <v>31</v>
      </c>
      <c r="N121" s="350"/>
      <c r="O121" s="350" t="s">
        <v>32</v>
      </c>
      <c r="P121" s="350"/>
      <c r="Q121" s="125"/>
      <c r="R121" s="350" t="s">
        <v>31</v>
      </c>
      <c r="S121" s="350"/>
      <c r="T121" s="350" t="s">
        <v>32</v>
      </c>
      <c r="U121" s="350"/>
      <c r="V121" s="125"/>
      <c r="W121" s="350" t="s">
        <v>31</v>
      </c>
      <c r="X121" s="350"/>
      <c r="Y121" s="350" t="s">
        <v>32</v>
      </c>
      <c r="Z121" s="350"/>
    </row>
    <row r="122" spans="1:26" ht="16.8" x14ac:dyDescent="0.3">
      <c r="A122" s="346"/>
      <c r="B122" s="126"/>
      <c r="C122" s="127" t="s">
        <v>29</v>
      </c>
      <c r="D122" s="127" t="s">
        <v>25</v>
      </c>
      <c r="E122" s="127" t="s">
        <v>24</v>
      </c>
      <c r="F122" s="127" t="s">
        <v>26</v>
      </c>
      <c r="G122" s="128"/>
      <c r="H122" s="127" t="s">
        <v>33</v>
      </c>
      <c r="I122" s="127" t="s">
        <v>34</v>
      </c>
      <c r="J122" s="127" t="s">
        <v>33</v>
      </c>
      <c r="K122" s="127" t="s">
        <v>34</v>
      </c>
      <c r="L122" s="128"/>
      <c r="M122" s="127" t="s">
        <v>33</v>
      </c>
      <c r="N122" s="127" t="s">
        <v>34</v>
      </c>
      <c r="O122" s="127" t="s">
        <v>33</v>
      </c>
      <c r="P122" s="127" t="s">
        <v>34</v>
      </c>
      <c r="Q122" s="128"/>
      <c r="R122" s="127" t="s">
        <v>33</v>
      </c>
      <c r="S122" s="127" t="s">
        <v>34</v>
      </c>
      <c r="T122" s="127" t="s">
        <v>33</v>
      </c>
      <c r="U122" s="127" t="s">
        <v>34</v>
      </c>
      <c r="V122" s="128"/>
      <c r="W122" s="127" t="s">
        <v>33</v>
      </c>
      <c r="X122" s="127" t="s">
        <v>34</v>
      </c>
      <c r="Y122" s="127" t="s">
        <v>33</v>
      </c>
      <c r="Z122" s="127" t="s">
        <v>34</v>
      </c>
    </row>
    <row r="123" spans="1:26" x14ac:dyDescent="0.3">
      <c r="A123" s="129" t="s">
        <v>0</v>
      </c>
      <c r="B123" s="130"/>
      <c r="C123" s="164">
        <f>'Tab. RF.IS.App.3a'!C123/'Tab. RF.IS.App.3a'!C146*100</f>
        <v>6.3022111486556867</v>
      </c>
      <c r="D123" s="164">
        <f>'Tab. RF.IS.App.3a'!D123/'Tab. RF.IS.App.3a'!D146*100</f>
        <v>7.9112122936824125</v>
      </c>
      <c r="E123" s="164">
        <f>'Tab. RF.IS.App.3a'!E123/'Tab. RF.IS.App.3a'!E146*100</f>
        <v>7.7861808181505676</v>
      </c>
      <c r="F123" s="164">
        <f>'Tab. RF.IS.App.3a'!F123/'Tab. RF.IS.App.3a'!F146*100</f>
        <v>6.552628278255261</v>
      </c>
      <c r="G123" s="102"/>
      <c r="H123" s="41">
        <f>'Tab. RF.IS.App.3a'!H123/'Tab. RF.IS.App.3a'!H146*100</f>
        <v>7.4935400516795871</v>
      </c>
      <c r="I123" s="41">
        <f>'Tab. RF.IS.App.3a'!I123/'Tab. RF.IS.App.3a'!I146*100</f>
        <v>8.0604534005037785</v>
      </c>
      <c r="J123" s="41">
        <f>'Tab. RF.IS.App.3a'!J123/'Tab. RF.IS.App.3a'!J146*100</f>
        <v>5.9032081399705989</v>
      </c>
      <c r="K123" s="41">
        <f>'Tab. RF.IS.App.3a'!K123/'Tab. RF.IS.App.3a'!K146*100</f>
        <v>6.6525956240131467</v>
      </c>
      <c r="L123" s="102"/>
      <c r="M123" s="41">
        <f>'Tab. RF.IS.App.3a'!M123/'Tab. RF.IS.App.3a'!M146*100</f>
        <v>6.3209076175040515</v>
      </c>
      <c r="N123" s="41">
        <f>'Tab. RF.IS.App.3a'!N123/'Tab. RF.IS.App.3a'!N146*100</f>
        <v>7.8504672897196262</v>
      </c>
      <c r="O123" s="41">
        <f>'Tab. RF.IS.App.3a'!O123/'Tab. RF.IS.App.3a'!O146*100</f>
        <v>7.1613407955708013</v>
      </c>
      <c r="P123" s="41">
        <f>'Tab. RF.IS.App.3a'!P123/'Tab. RF.IS.App.3a'!P146*100</f>
        <v>7.9465418434752175</v>
      </c>
      <c r="Q123" s="102"/>
      <c r="R123" s="41">
        <f>'Tab. RF.IS.App.3a'!R123/'Tab. RF.IS.App.3a'!R146*100</f>
        <v>10.526315789473683</v>
      </c>
      <c r="S123" s="41">
        <f>'Tab. RF.IS.App.3a'!S123/'Tab. RF.IS.App.3a'!S146*100</f>
        <v>9.32475884244373</v>
      </c>
      <c r="T123" s="41">
        <f>'Tab. RF.IS.App.3a'!T123/'Tab. RF.IS.App.3a'!T146*100</f>
        <v>7.6541679578555941</v>
      </c>
      <c r="U123" s="41">
        <f>'Tab. RF.IS.App.3a'!U123/'Tab. RF.IS.App.3a'!U146*100</f>
        <v>7.65850009351038</v>
      </c>
      <c r="V123" s="102"/>
      <c r="W123" s="41">
        <f>'Tab. RF.IS.App.3a'!W123/'Tab. RF.IS.App.3a'!W146*100</f>
        <v>7.6502732240437163</v>
      </c>
      <c r="X123" s="41">
        <f>'Tab. RF.IS.App.3a'!X123/'Tab. RF.IS.App.3a'!X146*100</f>
        <v>8.2864038616251001</v>
      </c>
      <c r="Y123" s="41">
        <f>'Tab. RF.IS.App.3a'!Y123/'Tab. RF.IS.App.3a'!Y146*100</f>
        <v>6.1747851002865328</v>
      </c>
      <c r="Z123" s="41">
        <f>'Tab. RF.IS.App.3a'!Z123/'Tab. RF.IS.App.3a'!Z146*100</f>
        <v>7.2426948463005791</v>
      </c>
    </row>
    <row r="124" spans="1:26" x14ac:dyDescent="0.3">
      <c r="A124" s="129" t="s">
        <v>1</v>
      </c>
      <c r="B124" s="130"/>
      <c r="C124" s="164">
        <f>'Tab. RF.IS.App.3a'!C124/'Tab. RF.IS.App.3a'!C146*100</f>
        <v>0.1579094291511639</v>
      </c>
      <c r="D124" s="164">
        <f>'Tab. RF.IS.App.3a'!D124/'Tab. RF.IS.App.3a'!D146*100</f>
        <v>0.20868905331056725</v>
      </c>
      <c r="E124" s="164">
        <f>'Tab. RF.IS.App.3a'!E124/'Tab. RF.IS.App.3a'!E146*100</f>
        <v>0.22344448264008249</v>
      </c>
      <c r="F124" s="164">
        <f>'Tab. RF.IS.App.3a'!F124/'Tab. RF.IS.App.3a'!F146*100</f>
        <v>0.15738014322488936</v>
      </c>
      <c r="G124" s="102"/>
      <c r="H124" s="41">
        <f>'Tab. RF.IS.App.3a'!H124/'Tab. RF.IS.App.3a'!H146*100</f>
        <v>0.2871088142405972</v>
      </c>
      <c r="I124" s="41">
        <f>'Tab. RF.IS.App.3a'!I124/'Tab. RF.IS.App.3a'!I146*100</f>
        <v>0</v>
      </c>
      <c r="J124" s="41">
        <f>'Tab. RF.IS.App.3a'!J124/'Tab. RF.IS.App.3a'!J146*100</f>
        <v>0.1625688179171591</v>
      </c>
      <c r="K124" s="41">
        <f>'Tab. RF.IS.App.3a'!K124/'Tab. RF.IS.App.3a'!K146*100</f>
        <v>0.13533979956820158</v>
      </c>
      <c r="L124" s="102"/>
      <c r="M124" s="41">
        <f>'Tab. RF.IS.App.3a'!M124/'Tab. RF.IS.App.3a'!M146*100</f>
        <v>0.16207455429497569</v>
      </c>
      <c r="N124" s="41">
        <f>'Tab. RF.IS.App.3a'!N124/'Tab. RF.IS.App.3a'!N146*100</f>
        <v>0</v>
      </c>
      <c r="O124" s="41">
        <f>'Tab. RF.IS.App.3a'!O124/'Tab. RF.IS.App.3a'!O146*100</f>
        <v>0.18956490341216825</v>
      </c>
      <c r="P124" s="41">
        <f>'Tab. RF.IS.App.3a'!P124/'Tab. RF.IS.App.3a'!P146*100</f>
        <v>0.1421759482042084</v>
      </c>
      <c r="Q124" s="102"/>
      <c r="R124" s="41">
        <f>'Tab. RF.IS.App.3a'!R124/'Tab. RF.IS.App.3a'!R146*100</f>
        <v>0.21052631578947367</v>
      </c>
      <c r="S124" s="41">
        <f>'Tab. RF.IS.App.3a'!S124/'Tab. RF.IS.App.3a'!S146*100</f>
        <v>0.32154340836012862</v>
      </c>
      <c r="T124" s="41">
        <f>'Tab. RF.IS.App.3a'!T124/'Tab. RF.IS.App.3a'!T146*100</f>
        <v>0.18593120545398203</v>
      </c>
      <c r="U124" s="41">
        <f>'Tab. RF.IS.App.3a'!U124/'Tab. RF.IS.App.3a'!U146*100</f>
        <v>0.14026556947821209</v>
      </c>
      <c r="V124" s="102"/>
      <c r="W124" s="41">
        <f>'Tab. RF.IS.App.3a'!W124/'Tab. RF.IS.App.3a'!W146*100</f>
        <v>0.26229508196721313</v>
      </c>
      <c r="X124" s="41">
        <f>'Tab. RF.IS.App.3a'!X124/'Tab. RF.IS.App.3a'!X146*100</f>
        <v>8.0450522928399035E-2</v>
      </c>
      <c r="Y124" s="41">
        <f>'Tab. RF.IS.App.3a'!Y124/'Tab. RF.IS.App.3a'!Y146*100</f>
        <v>0.16776042148072837</v>
      </c>
      <c r="Z124" s="41">
        <f>'Tab. RF.IS.App.3a'!Z124/'Tab. RF.IS.App.3a'!Z146*100</f>
        <v>0.13842232313172068</v>
      </c>
    </row>
    <row r="125" spans="1:26" x14ac:dyDescent="0.3">
      <c r="A125" s="129" t="s">
        <v>2</v>
      </c>
      <c r="B125" s="130"/>
      <c r="C125" s="164">
        <f>'Tab. RF.IS.App.3a'!C125/'Tab. RF.IS.App.3a'!C146*100</f>
        <v>19.438275745694988</v>
      </c>
      <c r="D125" s="164">
        <f>'Tab. RF.IS.App.3a'!D125/'Tab. RF.IS.App.3a'!D146*100</f>
        <v>14.171883892999432</v>
      </c>
      <c r="E125" s="164">
        <f>'Tab. RF.IS.App.3a'!E125/'Tab. RF.IS.App.3a'!E146*100</f>
        <v>14.111378480577519</v>
      </c>
      <c r="F125" s="164">
        <f>'Tab. RF.IS.App.3a'!F125/'Tab. RF.IS.App.3a'!F146*100</f>
        <v>17.809340078481029</v>
      </c>
      <c r="G125" s="102"/>
      <c r="H125" s="41">
        <f>'Tab. RF.IS.App.3a'!H125/'Tab. RF.IS.App.3a'!H146*100</f>
        <v>15.389032443296008</v>
      </c>
      <c r="I125" s="41">
        <f>'Tab. RF.IS.App.3a'!I125/'Tab. RF.IS.App.3a'!I146*100</f>
        <v>11.838790931989925</v>
      </c>
      <c r="J125" s="41">
        <f>'Tab. RF.IS.App.3a'!J125/'Tab. RF.IS.App.3a'!J146*100</f>
        <v>20.329749517193672</v>
      </c>
      <c r="K125" s="41">
        <f>'Tab. RF.IS.App.3a'!K125/'Tab. RF.IS.App.3a'!K146*100</f>
        <v>19.537266780523961</v>
      </c>
      <c r="L125" s="102"/>
      <c r="M125" s="41">
        <f>'Tab. RF.IS.App.3a'!M125/'Tab. RF.IS.App.3a'!M146*100</f>
        <v>12.155591572123177</v>
      </c>
      <c r="N125" s="41">
        <f>'Tab. RF.IS.App.3a'!N125/'Tab. RF.IS.App.3a'!N146*100</f>
        <v>9.7196261682242984</v>
      </c>
      <c r="O125" s="41">
        <f>'Tab. RF.IS.App.3a'!O125/'Tab. RF.IS.App.3a'!O146*100</f>
        <v>10.453150388156708</v>
      </c>
      <c r="P125" s="41">
        <f>'Tab. RF.IS.App.3a'!P125/'Tab. RF.IS.App.3a'!P146*100</f>
        <v>10.271665427184042</v>
      </c>
      <c r="Q125" s="102"/>
      <c r="R125" s="41">
        <f>'Tab. RF.IS.App.3a'!R125/'Tab. RF.IS.App.3a'!R146*100</f>
        <v>13.473684210526315</v>
      </c>
      <c r="S125" s="41">
        <f>'Tab. RF.IS.App.3a'!S125/'Tab. RF.IS.App.3a'!S146*100</f>
        <v>15.112540192926044</v>
      </c>
      <c r="T125" s="41">
        <f>'Tab. RF.IS.App.3a'!T125/'Tab. RF.IS.App.3a'!T146*100</f>
        <v>19.966945563474848</v>
      </c>
      <c r="U125" s="41">
        <f>'Tab. RF.IS.App.3a'!U125/'Tab. RF.IS.App.3a'!U146*100</f>
        <v>20.029923321488685</v>
      </c>
      <c r="V125" s="102"/>
      <c r="W125" s="41">
        <f>'Tab. RF.IS.App.3a'!W125/'Tab. RF.IS.App.3a'!W146*100</f>
        <v>14.754098360655737</v>
      </c>
      <c r="X125" s="41">
        <f>'Tab. RF.IS.App.3a'!X125/'Tab. RF.IS.App.3a'!X146*100</f>
        <v>11.74577634754626</v>
      </c>
      <c r="Y125" s="41">
        <f>'Tab. RF.IS.App.3a'!Y125/'Tab. RF.IS.App.3a'!Y146*100</f>
        <v>18.796561604584529</v>
      </c>
      <c r="Z125" s="41">
        <f>'Tab. RF.IS.App.3a'!Z125/'Tab. RF.IS.App.3a'!Z146*100</f>
        <v>16.006347169938724</v>
      </c>
    </row>
    <row r="126" spans="1:26" x14ac:dyDescent="0.3">
      <c r="A126" s="129" t="s">
        <v>3</v>
      </c>
      <c r="B126" s="130"/>
      <c r="C126" s="164">
        <f>'Tab. RF.IS.App.3a'!C126/'Tab. RF.IS.App.3a'!C146*100</f>
        <v>1.4516001349938128</v>
      </c>
      <c r="D126" s="164">
        <f>'Tab. RF.IS.App.3a'!D126/'Tab. RF.IS.App.3a'!D146*100</f>
        <v>2.0299753367482452</v>
      </c>
      <c r="E126" s="164">
        <f>'Tab. RF.IS.App.3a'!E126/'Tab. RF.IS.App.3a'!E146*100</f>
        <v>2.0110003437607422</v>
      </c>
      <c r="F126" s="164">
        <f>'Tab. RF.IS.App.3a'!F126/'Tab. RF.IS.App.3a'!F146*100</f>
        <v>1.3790920330408711</v>
      </c>
      <c r="G126" s="102"/>
      <c r="H126" s="41">
        <f>'Tab. RF.IS.App.3a'!H126/'Tab. RF.IS.App.3a'!H146*100</f>
        <v>2.2968705139247776</v>
      </c>
      <c r="I126" s="41">
        <f>'Tab. RF.IS.App.3a'!I126/'Tab. RF.IS.App.3a'!I146*100</f>
        <v>1.0075566750629723</v>
      </c>
      <c r="J126" s="41">
        <f>'Tab. RF.IS.App.3a'!J126/'Tab. RF.IS.App.3a'!J146*100</f>
        <v>1.356469604819416</v>
      </c>
      <c r="K126" s="41">
        <f>'Tab. RF.IS.App.3a'!K126/'Tab. RF.IS.App.3a'!K146*100</f>
        <v>1.3936776979344569</v>
      </c>
      <c r="L126" s="102"/>
      <c r="M126" s="41">
        <f>'Tab. RF.IS.App.3a'!M126/'Tab. RF.IS.App.3a'!M146*100</f>
        <v>1.4586709886547813</v>
      </c>
      <c r="N126" s="41">
        <f>'Tab. RF.IS.App.3a'!N126/'Tab. RF.IS.App.3a'!N146*100</f>
        <v>1.3084112149532712</v>
      </c>
      <c r="O126" s="41">
        <f>'Tab. RF.IS.App.3a'!O126/'Tab. RF.IS.App.3a'!O146*100</f>
        <v>1.290846723235241</v>
      </c>
      <c r="P126" s="41">
        <f>'Tab. RF.IS.App.3a'!P126/'Tab. RF.IS.App.3a'!P146*100</f>
        <v>1.474255216763638</v>
      </c>
      <c r="Q126" s="102"/>
      <c r="R126" s="41">
        <f>'Tab. RF.IS.App.3a'!R126/'Tab. RF.IS.App.3a'!R146*100</f>
        <v>2.1052631578947367</v>
      </c>
      <c r="S126" s="41">
        <f>'Tab. RF.IS.App.3a'!S126/'Tab. RF.IS.App.3a'!S146*100</f>
        <v>2.2508038585209005</v>
      </c>
      <c r="T126" s="41">
        <f>'Tab. RF.IS.App.3a'!T126/'Tab. RF.IS.App.3a'!T146*100</f>
        <v>1.4358020865613057</v>
      </c>
      <c r="U126" s="41">
        <f>'Tab. RF.IS.App.3a'!U126/'Tab. RF.IS.App.3a'!U146*100</f>
        <v>1.477463998503834</v>
      </c>
      <c r="V126" s="102"/>
      <c r="W126" s="41">
        <f>'Tab. RF.IS.App.3a'!W126/'Tab. RF.IS.App.3a'!W146*100</f>
        <v>2.1639344262295084</v>
      </c>
      <c r="X126" s="41">
        <f>'Tab. RF.IS.App.3a'!X126/'Tab. RF.IS.App.3a'!X146*100</f>
        <v>1.4481094127111827</v>
      </c>
      <c r="Y126" s="41">
        <f>'Tab. RF.IS.App.3a'!Y126/'Tab. RF.IS.App.3a'!Y146*100</f>
        <v>1.3499399205102136</v>
      </c>
      <c r="Z126" s="41">
        <f>'Tab. RF.IS.App.3a'!Z126/'Tab. RF.IS.App.3a'!Z146*100</f>
        <v>1.4323334289910363</v>
      </c>
    </row>
    <row r="127" spans="1:26" x14ac:dyDescent="0.3">
      <c r="A127" s="129" t="s">
        <v>4</v>
      </c>
      <c r="B127" s="130"/>
      <c r="C127" s="164">
        <f>'Tab. RF.IS.App.3a'!C127/'Tab. RF.IS.App.3a'!C146*100</f>
        <v>7.6571490473353307</v>
      </c>
      <c r="D127" s="164">
        <f>'Tab. RF.IS.App.3a'!D127/'Tab. RF.IS.App.3a'!D146*100</f>
        <v>9.7324985771200918</v>
      </c>
      <c r="E127" s="164">
        <f>'Tab. RF.IS.App.3a'!E127/'Tab. RF.IS.App.3a'!E146*100</f>
        <v>9.5393606050189064</v>
      </c>
      <c r="F127" s="164">
        <f>'Tab. RF.IS.App.3a'!F127/'Tab. RF.IS.App.3a'!F146*100</f>
        <v>7.5697758452836732</v>
      </c>
      <c r="G127" s="102"/>
      <c r="H127" s="41">
        <f>'Tab. RF.IS.App.3a'!H127/'Tab. RF.IS.App.3a'!H146*100</f>
        <v>9.819121447028424</v>
      </c>
      <c r="I127" s="41">
        <f>'Tab. RF.IS.App.3a'!I127/'Tab. RF.IS.App.3a'!I146*100</f>
        <v>14.86146095717884</v>
      </c>
      <c r="J127" s="41">
        <f>'Tab. RF.IS.App.3a'!J127/'Tab. RF.IS.App.3a'!J146*100</f>
        <v>7.5704032513763577</v>
      </c>
      <c r="K127" s="41">
        <f>'Tab. RF.IS.App.3a'!K127/'Tab. RF.IS.App.3a'!K146*100</f>
        <v>8.6214674701124601</v>
      </c>
      <c r="L127" s="102"/>
      <c r="M127" s="41">
        <f>'Tab. RF.IS.App.3a'!M127/'Tab. RF.IS.App.3a'!M146*100</f>
        <v>8.589951377633712</v>
      </c>
      <c r="N127" s="41">
        <f>'Tab. RF.IS.App.3a'!N127/'Tab. RF.IS.App.3a'!N146*100</f>
        <v>9.1588785046728969</v>
      </c>
      <c r="O127" s="41">
        <f>'Tab. RF.IS.App.3a'!O127/'Tab. RF.IS.App.3a'!O146*100</f>
        <v>7.281699464403923</v>
      </c>
      <c r="P127" s="41">
        <f>'Tab. RF.IS.App.3a'!P127/'Tab. RF.IS.App.3a'!P146*100</f>
        <v>7.1809790454525571</v>
      </c>
      <c r="Q127" s="102"/>
      <c r="R127" s="41">
        <f>'Tab. RF.IS.App.3a'!R127/'Tab. RF.IS.App.3a'!R146*100</f>
        <v>6.947368421052631</v>
      </c>
      <c r="S127" s="41">
        <f>'Tab. RF.IS.App.3a'!S127/'Tab. RF.IS.App.3a'!S146*100</f>
        <v>6.109324758842444</v>
      </c>
      <c r="T127" s="41">
        <f>'Tab. RF.IS.App.3a'!T127/'Tab. RF.IS.App.3a'!T146*100</f>
        <v>5.3196983782667084</v>
      </c>
      <c r="U127" s="41">
        <f>'Tab. RF.IS.App.3a'!U127/'Tab. RF.IS.App.3a'!U146*100</f>
        <v>6.0501215634935477</v>
      </c>
      <c r="V127" s="102"/>
      <c r="W127" s="41">
        <f>'Tab. RF.IS.App.3a'!W127/'Tab. RF.IS.App.3a'!W146*100</f>
        <v>9.3551912568306008</v>
      </c>
      <c r="X127" s="41">
        <f>'Tab. RF.IS.App.3a'!X127/'Tab. RF.IS.App.3a'!X146*100</f>
        <v>10.217216411906678</v>
      </c>
      <c r="Y127" s="41">
        <f>'Tab. RF.IS.App.3a'!Y127/'Tab. RF.IS.App.3a'!Y146*100</f>
        <v>7.4253627876883259</v>
      </c>
      <c r="Z127" s="41">
        <f>'Tab. RF.IS.App.3a'!Z127/'Tab. RF.IS.App.3a'!Z146*100</f>
        <v>7.833521835277435</v>
      </c>
    </row>
    <row r="128" spans="1:26" x14ac:dyDescent="0.3">
      <c r="A128" s="129" t="s">
        <v>5</v>
      </c>
      <c r="B128" s="130"/>
      <c r="C128" s="164">
        <f>'Tab. RF.IS.App.3a'!C128/'Tab. RF.IS.App.3a'!C146*100</f>
        <v>2.0894875651532638</v>
      </c>
      <c r="D128" s="164">
        <f>'Tab. RF.IS.App.3a'!D128/'Tab. RF.IS.App.3a'!D146*100</f>
        <v>2.9026750142287989</v>
      </c>
      <c r="E128" s="164">
        <f>'Tab. RF.IS.App.3a'!E128/'Tab. RF.IS.App.3a'!E146*100</f>
        <v>2.8704022000687521</v>
      </c>
      <c r="F128" s="164">
        <f>'Tab. RF.IS.App.3a'!F128/'Tab. RF.IS.App.3a'!F146*100</f>
        <v>1.9892013928291992</v>
      </c>
      <c r="G128" s="102"/>
      <c r="H128" s="41">
        <f>'Tab. RF.IS.App.3a'!H128/'Tab. RF.IS.App.3a'!H146*100</f>
        <v>2.8997990238300315</v>
      </c>
      <c r="I128" s="41">
        <f>'Tab. RF.IS.App.3a'!I128/'Tab. RF.IS.App.3a'!I146*100</f>
        <v>5.037783375314862</v>
      </c>
      <c r="J128" s="41">
        <f>'Tab. RF.IS.App.3a'!J128/'Tab. RF.IS.App.3a'!J146*100</f>
        <v>1.9727322514628312</v>
      </c>
      <c r="K128" s="41">
        <f>'Tab. RF.IS.App.3a'!K128/'Tab. RF.IS.App.3a'!K146*100</f>
        <v>2.2024941191634713</v>
      </c>
      <c r="L128" s="102"/>
      <c r="M128" s="41">
        <f>'Tab. RF.IS.App.3a'!M128/'Tab. RF.IS.App.3a'!M146*100</f>
        <v>3.0794165316045379</v>
      </c>
      <c r="N128" s="41">
        <f>'Tab. RF.IS.App.3a'!N128/'Tab. RF.IS.App.3a'!N146*100</f>
        <v>2.4299065420560746</v>
      </c>
      <c r="O128" s="41">
        <f>'Tab. RF.IS.App.3a'!O128/'Tab. RF.IS.App.3a'!O146*100</f>
        <v>1.9468014683757597</v>
      </c>
      <c r="P128" s="41">
        <f>'Tab. RF.IS.App.3a'!P128/'Tab. RF.IS.App.3a'!P146*100</f>
        <v>1.8176648147338028</v>
      </c>
      <c r="Q128" s="102"/>
      <c r="R128" s="41">
        <f>'Tab. RF.IS.App.3a'!R128/'Tab. RF.IS.App.3a'!R146*100</f>
        <v>1.4736842105263157</v>
      </c>
      <c r="S128" s="41">
        <f>'Tab. RF.IS.App.3a'!S128/'Tab. RF.IS.App.3a'!S146*100</f>
        <v>2.2508038585209005</v>
      </c>
      <c r="T128" s="41">
        <f>'Tab. RF.IS.App.3a'!T128/'Tab. RF.IS.App.3a'!T146*100</f>
        <v>2.179526908377234</v>
      </c>
      <c r="U128" s="41">
        <f>'Tab. RF.IS.App.3a'!U128/'Tab. RF.IS.App.3a'!U146*100</f>
        <v>1.7112399476341873</v>
      </c>
      <c r="V128" s="102"/>
      <c r="W128" s="41">
        <f>'Tab. RF.IS.App.3a'!W128/'Tab. RF.IS.App.3a'!W146*100</f>
        <v>2.7759562841530054</v>
      </c>
      <c r="X128" s="41">
        <f>'Tab. RF.IS.App.3a'!X128/'Tab. RF.IS.App.3a'!X146*100</f>
        <v>3.2180209171359615</v>
      </c>
      <c r="Y128" s="41">
        <f>'Tab. RF.IS.App.3a'!Y128/'Tab. RF.IS.App.3a'!Y146*100</f>
        <v>1.9780016637397171</v>
      </c>
      <c r="Z128" s="41">
        <f>'Tab. RF.IS.App.3a'!Z128/'Tab. RF.IS.App.3a'!Z146*100</f>
        <v>2.0096558010769932</v>
      </c>
    </row>
    <row r="129" spans="1:26" x14ac:dyDescent="0.3">
      <c r="A129" s="129" t="s">
        <v>6</v>
      </c>
      <c r="B129" s="130"/>
      <c r="C129" s="164">
        <f>'Tab. RF.IS.App.3a'!C129/'Tab. RF.IS.App.3a'!C146*100</f>
        <v>4.1152280520476143</v>
      </c>
      <c r="D129" s="164">
        <f>'Tab. RF.IS.App.3a'!D129/'Tab. RF.IS.App.3a'!D146*100</f>
        <v>1.9351166761525329</v>
      </c>
      <c r="E129" s="164">
        <f>'Tab. RF.IS.App.3a'!E129/'Tab. RF.IS.App.3a'!E146*100</f>
        <v>1.8906840838776213</v>
      </c>
      <c r="F129" s="164">
        <f>'Tab. RF.IS.App.3a'!F129/'Tab. RF.IS.App.3a'!F146*100</f>
        <v>3.8765685753364116</v>
      </c>
      <c r="G129" s="102"/>
      <c r="H129" s="41">
        <f>'Tab. RF.IS.App.3a'!H129/'Tab. RF.IS.App.3a'!H146*100</f>
        <v>1.8949181739879413</v>
      </c>
      <c r="I129" s="41">
        <f>'Tab. RF.IS.App.3a'!I129/'Tab. RF.IS.App.3a'!I146*100</f>
        <v>1.7632241813602016</v>
      </c>
      <c r="J129" s="41">
        <f>'Tab. RF.IS.App.3a'!J129/'Tab. RF.IS.App.3a'!J146*100</f>
        <v>3.8284380134321045</v>
      </c>
      <c r="K129" s="41">
        <f>'Tab. RF.IS.App.3a'!K129/'Tab. RF.IS.App.3a'!K146*100</f>
        <v>3.8523507234234526</v>
      </c>
      <c r="L129" s="102"/>
      <c r="M129" s="41">
        <f>'Tab. RF.IS.App.3a'!M129/'Tab. RF.IS.App.3a'!M146*100</f>
        <v>0.97244732576985426</v>
      </c>
      <c r="N129" s="41">
        <f>'Tab. RF.IS.App.3a'!N129/'Tab. RF.IS.App.3a'!N146*100</f>
        <v>0.93457943925233633</v>
      </c>
      <c r="O129" s="41">
        <f>'Tab. RF.IS.App.3a'!O129/'Tab. RF.IS.App.3a'!O146*100</f>
        <v>2.8525004513450081</v>
      </c>
      <c r="P129" s="41">
        <f>'Tab. RF.IS.App.3a'!P129/'Tab. RF.IS.App.3a'!P146*100</f>
        <v>3.6747014305087715</v>
      </c>
      <c r="Q129" s="102"/>
      <c r="R129" s="41">
        <f>'Tab. RF.IS.App.3a'!R129/'Tab. RF.IS.App.3a'!R146*100</f>
        <v>2.736842105263158</v>
      </c>
      <c r="S129" s="41">
        <f>'Tab. RF.IS.App.3a'!S129/'Tab. RF.IS.App.3a'!S146*100</f>
        <v>4.180064308681672</v>
      </c>
      <c r="T129" s="41">
        <f>'Tab. RF.IS.App.3a'!T129/'Tab. RF.IS.App.3a'!T146*100</f>
        <v>6.1047412457390768</v>
      </c>
      <c r="U129" s="41">
        <f>'Tab. RF.IS.App.3a'!U129/'Tab. RF.IS.App.3a'!U146*100</f>
        <v>6.8262577146063208</v>
      </c>
      <c r="V129" s="102"/>
      <c r="W129" s="41">
        <f>'Tab. RF.IS.App.3a'!W129/'Tab. RF.IS.App.3a'!W146*100</f>
        <v>1.8579234972677594</v>
      </c>
      <c r="X129" s="41">
        <f>'Tab. RF.IS.App.3a'!X129/'Tab. RF.IS.App.3a'!X146*100</f>
        <v>2.0112630732099759</v>
      </c>
      <c r="Y129" s="41">
        <f>'Tab. RF.IS.App.3a'!Y129/'Tab. RF.IS.App.3a'!Y146*100</f>
        <v>3.780386357334319</v>
      </c>
      <c r="Z129" s="41">
        <f>'Tab. RF.IS.App.3a'!Z129/'Tab. RF.IS.App.3a'!Z146*100</f>
        <v>4.0522291058255542</v>
      </c>
    </row>
    <row r="130" spans="1:26" x14ac:dyDescent="0.3">
      <c r="A130" s="129" t="s">
        <v>7</v>
      </c>
      <c r="B130" s="130"/>
      <c r="C130" s="164">
        <f>'Tab. RF.IS.App.3a'!C130/'Tab. RF.IS.App.3a'!C146*100</f>
        <v>10.103703580252573</v>
      </c>
      <c r="D130" s="164">
        <f>'Tab. RF.IS.App.3a'!D130/'Tab. RF.IS.App.3a'!D146*100</f>
        <v>11.098463289698349</v>
      </c>
      <c r="E130" s="164">
        <f>'Tab. RF.IS.App.3a'!E130/'Tab. RF.IS.App.3a'!E146*100</f>
        <v>10.914403575111722</v>
      </c>
      <c r="F130" s="164">
        <f>'Tab. RF.IS.App.3a'!F130/'Tab. RF.IS.App.3a'!F146*100</f>
        <v>9.9510837429597032</v>
      </c>
      <c r="G130" s="102"/>
      <c r="H130" s="41">
        <f>'Tab. RF.IS.App.3a'!H130/'Tab. RF.IS.App.3a'!H146*100</f>
        <v>11.742750502440424</v>
      </c>
      <c r="I130" s="41">
        <f>'Tab. RF.IS.App.3a'!I130/'Tab. RF.IS.App.3a'!I146*100</f>
        <v>16.120906801007557</v>
      </c>
      <c r="J130" s="41">
        <f>'Tab. RF.IS.App.3a'!J130/'Tab. RF.IS.App.3a'!J146*100</f>
        <v>9.7264577868734321</v>
      </c>
      <c r="K130" s="41">
        <f>'Tab. RF.IS.App.3a'!K130/'Tab. RF.IS.App.3a'!K146*100</f>
        <v>11.626333258144555</v>
      </c>
      <c r="L130" s="102"/>
      <c r="M130" s="41">
        <f>'Tab. RF.IS.App.3a'!M130/'Tab. RF.IS.App.3a'!M146*100</f>
        <v>9.4003241491085898</v>
      </c>
      <c r="N130" s="41">
        <f>'Tab. RF.IS.App.3a'!N130/'Tab. RF.IS.App.3a'!N146*100</f>
        <v>9.9065420560747661</v>
      </c>
      <c r="O130" s="41">
        <f>'Tab. RF.IS.App.3a'!O130/'Tab. RF.IS.App.3a'!O146*100</f>
        <v>9.8212673767828136</v>
      </c>
      <c r="P130" s="41">
        <f>'Tab. RF.IS.App.3a'!P130/'Tab. RF.IS.App.3a'!P146*100</f>
        <v>9.5214138851218344</v>
      </c>
      <c r="Q130" s="102"/>
      <c r="R130" s="41">
        <f>'Tab. RF.IS.App.3a'!R130/'Tab. RF.IS.App.3a'!R146*100</f>
        <v>7.5789473684210531</v>
      </c>
      <c r="S130" s="41">
        <f>'Tab. RF.IS.App.3a'!S130/'Tab. RF.IS.App.3a'!S146*100</f>
        <v>4.823151125401929</v>
      </c>
      <c r="T130" s="41">
        <f>'Tab. RF.IS.App.3a'!T130/'Tab. RF.IS.App.3a'!T146*100</f>
        <v>7.9743828116930064</v>
      </c>
      <c r="U130" s="41">
        <f>'Tab. RF.IS.App.3a'!U130/'Tab. RF.IS.App.3a'!U146*100</f>
        <v>7.9016270806059472</v>
      </c>
      <c r="V130" s="102"/>
      <c r="W130" s="41">
        <f>'Tab. RF.IS.App.3a'!W130/'Tab. RF.IS.App.3a'!W146*100</f>
        <v>10.994535519125682</v>
      </c>
      <c r="X130" s="41">
        <f>'Tab. RF.IS.App.3a'!X130/'Tab. RF.IS.App.3a'!X146*100</f>
        <v>10.619469026548673</v>
      </c>
      <c r="Y130" s="41">
        <f>'Tab. RF.IS.App.3a'!Y130/'Tab. RF.IS.App.3a'!Y146*100</f>
        <v>9.6626305573528057</v>
      </c>
      <c r="Z130" s="41">
        <f>'Tab. RF.IS.App.3a'!Z130/'Tab. RF.IS.App.3a'!Z146*100</f>
        <v>10.477894630226709</v>
      </c>
    </row>
    <row r="131" spans="1:26" x14ac:dyDescent="0.3">
      <c r="A131" s="131" t="s">
        <v>8</v>
      </c>
      <c r="B131" s="132"/>
      <c r="C131" s="165">
        <f>SUM(C123:C130)</f>
        <v>51.31556470328443</v>
      </c>
      <c r="D131" s="165">
        <f t="shared" ref="D131" si="248">SUM(D123:D130)</f>
        <v>49.99051413394043</v>
      </c>
      <c r="E131" s="165">
        <f t="shared" ref="E131" si="249">SUM(E123:E130)</f>
        <v>49.346854589205911</v>
      </c>
      <c r="F131" s="165">
        <f t="shared" ref="F131" si="250">SUM(F123:F130)</f>
        <v>49.285070089411043</v>
      </c>
      <c r="G131" s="107"/>
      <c r="H131" s="56">
        <f t="shared" ref="H131" si="251">SUM(H123:H130)</f>
        <v>51.823140970427794</v>
      </c>
      <c r="I131" s="56">
        <f t="shared" ref="I131" si="252">SUM(I123:I130)</f>
        <v>58.690176322418132</v>
      </c>
      <c r="J131" s="56">
        <f t="shared" ref="J131" si="253">SUM(J123:J130)</f>
        <v>50.850027383045571</v>
      </c>
      <c r="K131" s="56">
        <f t="shared" ref="K131" si="254">SUM(K123:K130)</f>
        <v>54.021525472883702</v>
      </c>
      <c r="L131" s="107"/>
      <c r="M131" s="56">
        <f t="shared" ref="M131" si="255">SUM(M123:M130)</f>
        <v>42.139384116693684</v>
      </c>
      <c r="N131" s="56">
        <f t="shared" ref="N131" si="256">SUM(N123:N130)</f>
        <v>41.308411214953267</v>
      </c>
      <c r="O131" s="56">
        <f t="shared" ref="O131" si="257">SUM(O123:O130)</f>
        <v>40.997171571282422</v>
      </c>
      <c r="P131" s="56">
        <f t="shared" ref="P131" si="258">SUM(P123:P130)</f>
        <v>42.029397611444068</v>
      </c>
      <c r="Q131" s="107"/>
      <c r="R131" s="56">
        <f t="shared" ref="R131" si="259">SUM(R123:R130)</f>
        <v>45.05263157894737</v>
      </c>
      <c r="S131" s="56">
        <f t="shared" ref="S131" si="260">SUM(S123:S130)</f>
        <v>44.372990353697752</v>
      </c>
      <c r="T131" s="56">
        <f t="shared" ref="T131" si="261">SUM(T123:T130)</f>
        <v>50.82119615742176</v>
      </c>
      <c r="U131" s="56">
        <f t="shared" ref="U131" si="262">SUM(U123:U130)</f>
        <v>51.795399289321118</v>
      </c>
      <c r="V131" s="107"/>
      <c r="W131" s="56">
        <f t="shared" ref="W131" si="263">SUM(W123:W130)</f>
        <v>49.814207650273232</v>
      </c>
      <c r="X131" s="56">
        <f t="shared" ref="X131" si="264">SUM(X123:X130)</f>
        <v>47.626709573612224</v>
      </c>
      <c r="Y131" s="56">
        <f t="shared" ref="Y131" si="265">SUM(Y123:Y130)</f>
        <v>49.335428412977173</v>
      </c>
      <c r="Z131" s="56">
        <f t="shared" ref="Z131" si="266">SUM(Z123:Z130)</f>
        <v>49.193099140768751</v>
      </c>
    </row>
    <row r="132" spans="1:26" x14ac:dyDescent="0.3">
      <c r="A132" s="129" t="s">
        <v>9</v>
      </c>
      <c r="B132" s="130"/>
      <c r="C132" s="164">
        <f>'Tab. RF.IS.App.3a'!C132/'Tab. RF.IS.App.3a'!C146*100</f>
        <v>8.8050131035660861</v>
      </c>
      <c r="D132" s="164">
        <f>'Tab. RF.IS.App.3a'!D132/'Tab. RF.IS.App.3a'!D146*100</f>
        <v>6.4124454562701576</v>
      </c>
      <c r="E132" s="164">
        <f>'Tab. RF.IS.App.3a'!E132/'Tab. RF.IS.App.3a'!E146*100</f>
        <v>6.2220694396699896</v>
      </c>
      <c r="F132" s="164">
        <f>'Tab. RF.IS.App.3a'!F132/'Tab. RF.IS.App.3a'!F146*100</f>
        <v>8.2805248792025274</v>
      </c>
      <c r="G132" s="102"/>
      <c r="H132" s="41">
        <f>'Tab. RF.IS.App.3a'!H132/'Tab. RF.IS.App.3a'!H146*100</f>
        <v>5.8857306919322419</v>
      </c>
      <c r="I132" s="41">
        <f>'Tab. RF.IS.App.3a'!I132/'Tab. RF.IS.App.3a'!I146*100</f>
        <v>9.5717884130982362</v>
      </c>
      <c r="J132" s="41">
        <f>'Tab. RF.IS.App.3a'!J132/'Tab. RF.IS.App.3a'!J146*100</f>
        <v>8.3959300147003724</v>
      </c>
      <c r="K132" s="41">
        <f>'Tab. RF.IS.App.3a'!K132/'Tab. RF.IS.App.3a'!K146*100</f>
        <v>9.6365159668739722</v>
      </c>
      <c r="L132" s="102"/>
      <c r="M132" s="41">
        <f>'Tab. RF.IS.App.3a'!M132/'Tab. RF.IS.App.3a'!M146*100</f>
        <v>4.0518638573743919</v>
      </c>
      <c r="N132" s="41">
        <f>'Tab. RF.IS.App.3a'!N132/'Tab. RF.IS.App.3a'!N146*100</f>
        <v>5.9813084112149539</v>
      </c>
      <c r="O132" s="41">
        <f>'Tab. RF.IS.App.3a'!O132/'Tab. RF.IS.App.3a'!O146*100</f>
        <v>6.5595474514051872</v>
      </c>
      <c r="P132" s="41">
        <f>'Tab. RF.IS.App.3a'!P132/'Tab. RF.IS.App.3a'!P146*100</f>
        <v>6.8944398267640761</v>
      </c>
      <c r="Q132" s="102"/>
      <c r="R132" s="41">
        <f>'Tab. RF.IS.App.3a'!R132/'Tab. RF.IS.App.3a'!R146*100</f>
        <v>7.5789473684210531</v>
      </c>
      <c r="S132" s="41">
        <f>'Tab. RF.IS.App.3a'!S132/'Tab. RF.IS.App.3a'!S146*100</f>
        <v>8.360128617363344</v>
      </c>
      <c r="T132" s="41">
        <f>'Tab. RF.IS.App.3a'!T132/'Tab. RF.IS.App.3a'!T146*100</f>
        <v>8.6354715421960542</v>
      </c>
      <c r="U132" s="41">
        <f>'Tab. RF.IS.App.3a'!U132/'Tab. RF.IS.App.3a'!U146*100</f>
        <v>9.4913035346923511</v>
      </c>
      <c r="V132" s="102"/>
      <c r="W132" s="41">
        <f>'Tab. RF.IS.App.3a'!W132/'Tab. RF.IS.App.3a'!W146*100</f>
        <v>5.8142076502732243</v>
      </c>
      <c r="X132" s="41">
        <f>'Tab. RF.IS.App.3a'!X132/'Tab. RF.IS.App.3a'!X146*100</f>
        <v>7.7232502011263069</v>
      </c>
      <c r="Y132" s="41">
        <f>'Tab. RF.IS.App.3a'!Y132/'Tab. RF.IS.App.3a'!Y146*100</f>
        <v>8.1245956188187449</v>
      </c>
      <c r="Z132" s="41">
        <f>'Tab. RF.IS.App.3a'!Z132/'Tab. RF.IS.App.3a'!Z146*100</f>
        <v>8.5653032630530568</v>
      </c>
    </row>
    <row r="133" spans="1:26" x14ac:dyDescent="0.3">
      <c r="A133" s="129" t="s">
        <v>10</v>
      </c>
      <c r="B133" s="130"/>
      <c r="C133" s="164">
        <f>'Tab. RF.IS.App.3a'!C133/'Tab. RF.IS.App.3a'!C146*100</f>
        <v>1.4432671835874189</v>
      </c>
      <c r="D133" s="164">
        <f>'Tab. RF.IS.App.3a'!D133/'Tab. RF.IS.App.3a'!D146*100</f>
        <v>1.6505406943653957</v>
      </c>
      <c r="E133" s="164">
        <f>'Tab. RF.IS.App.3a'!E133/'Tab. RF.IS.App.3a'!E146*100</f>
        <v>1.6500515641113784</v>
      </c>
      <c r="F133" s="164">
        <f>'Tab. RF.IS.App.3a'!F133/'Tab. RF.IS.App.3a'!F146*100</f>
        <v>1.4492710342891613</v>
      </c>
      <c r="G133" s="102"/>
      <c r="H133" s="41">
        <f>'Tab. RF.IS.App.3a'!H133/'Tab. RF.IS.App.3a'!H146*100</f>
        <v>1.3781223083548666</v>
      </c>
      <c r="I133" s="41">
        <f>'Tab. RF.IS.App.3a'!I133/'Tab. RF.IS.App.3a'!I146*100</f>
        <v>1.0075566750629723</v>
      </c>
      <c r="J133" s="41">
        <f>'Tab. RF.IS.App.3a'!J133/'Tab. RF.IS.App.3a'!J146*100</f>
        <v>1.3743406450869051</v>
      </c>
      <c r="K133" s="41">
        <f>'Tab. RF.IS.App.3a'!K133/'Tab. RF.IS.App.3a'!K146*100</f>
        <v>1.6804691779718364</v>
      </c>
      <c r="L133" s="102"/>
      <c r="M133" s="41">
        <f>'Tab. RF.IS.App.3a'!M133/'Tab. RF.IS.App.3a'!M146*100</f>
        <v>1.6207455429497568</v>
      </c>
      <c r="N133" s="41">
        <f>'Tab. RF.IS.App.3a'!N133/'Tab. RF.IS.App.3a'!N146*100</f>
        <v>2.0560747663551404</v>
      </c>
      <c r="O133" s="41">
        <f>'Tab. RF.IS.App.3a'!O133/'Tab. RF.IS.App.3a'!O146*100</f>
        <v>1.4202322922308479</v>
      </c>
      <c r="P133" s="41">
        <f>'Tab. RF.IS.App.3a'!P133/'Tab. RF.IS.App.3a'!P146*100</f>
        <v>1.4392580602826019</v>
      </c>
      <c r="Q133" s="102"/>
      <c r="R133" s="41">
        <f>'Tab. RF.IS.App.3a'!R133/'Tab. RF.IS.App.3a'!R146*100</f>
        <v>2.5263157894736841</v>
      </c>
      <c r="S133" s="41">
        <f>'Tab. RF.IS.App.3a'!S133/'Tab. RF.IS.App.3a'!S146*100</f>
        <v>3.536977491961415</v>
      </c>
      <c r="T133" s="41">
        <f>'Tab. RF.IS.App.3a'!T133/'Tab. RF.IS.App.3a'!T146*100</f>
        <v>1.3531659952484247</v>
      </c>
      <c r="U133" s="41">
        <f>'Tab. RF.IS.App.3a'!U133/'Tab. RF.IS.App.3a'!U146*100</f>
        <v>1.5429212642603329</v>
      </c>
      <c r="V133" s="102"/>
      <c r="W133" s="41">
        <f>'Tab. RF.IS.App.3a'!W133/'Tab. RF.IS.App.3a'!W146*100</f>
        <v>1.5300546448087431</v>
      </c>
      <c r="X133" s="41">
        <f>'Tab. RF.IS.App.3a'!X133/'Tab. RF.IS.App.3a'!X146*100</f>
        <v>2.091713596138375</v>
      </c>
      <c r="Y133" s="41">
        <f>'Tab. RF.IS.App.3a'!Y133/'Tab. RF.IS.App.3a'!Y146*100</f>
        <v>1.3804418153248914</v>
      </c>
      <c r="Z133" s="41">
        <f>'Tab. RF.IS.App.3a'!Z133/'Tab. RF.IS.App.3a'!Z146*100</f>
        <v>1.5749759449011631</v>
      </c>
    </row>
    <row r="134" spans="1:26" x14ac:dyDescent="0.3">
      <c r="A134" s="129" t="s">
        <v>11</v>
      </c>
      <c r="B134" s="130"/>
      <c r="C134" s="164">
        <f>'Tab. RF.IS.App.3a'!C134/'Tab. RF.IS.App.3a'!C146*100</f>
        <v>3.0052789247159506</v>
      </c>
      <c r="D134" s="164">
        <f>'Tab. RF.IS.App.3a'!D134/'Tab. RF.IS.App.3a'!D146*100</f>
        <v>2.5991273003225195</v>
      </c>
      <c r="E134" s="164">
        <f>'Tab. RF.IS.App.3a'!E134/'Tab. RF.IS.App.3a'!E146*100</f>
        <v>2.5782055689240289</v>
      </c>
      <c r="F134" s="164">
        <f>'Tab. RF.IS.App.3a'!F134/'Tab. RF.IS.App.3a'!F146*100</f>
        <v>3.1266984811472325</v>
      </c>
      <c r="G134" s="102"/>
      <c r="H134" s="41">
        <f>'Tab. RF.IS.App.3a'!H134/'Tab. RF.IS.App.3a'!H146*100</f>
        <v>2.5265575653172552</v>
      </c>
      <c r="I134" s="41">
        <f>'Tab. RF.IS.App.3a'!I134/'Tab. RF.IS.App.3a'!I146*100</f>
        <v>2.518891687657431</v>
      </c>
      <c r="J134" s="41">
        <f>'Tab. RF.IS.App.3a'!J134/'Tab. RF.IS.App.3a'!J146*100</f>
        <v>3.0265471420747705</v>
      </c>
      <c r="K134" s="41">
        <f>'Tab. RF.IS.App.3a'!K134/'Tab. RF.IS.App.3a'!K146*100</f>
        <v>3.4350530080881638</v>
      </c>
      <c r="L134" s="102"/>
      <c r="M134" s="41">
        <f>'Tab. RF.IS.App.3a'!M134/'Tab. RF.IS.App.3a'!M146*100</f>
        <v>2.5931928687196111</v>
      </c>
      <c r="N134" s="41">
        <f>'Tab. RF.IS.App.3a'!N134/'Tab. RF.IS.App.3a'!N146*100</f>
        <v>1.8691588785046727</v>
      </c>
      <c r="O134" s="41">
        <f>'Tab. RF.IS.App.3a'!O134/'Tab. RF.IS.App.3a'!O146*100</f>
        <v>3.1624240235902992</v>
      </c>
      <c r="P134" s="41">
        <f>'Tab. RF.IS.App.3a'!P134/'Tab. RF.IS.App.3a'!P146*100</f>
        <v>3.2416116190559516</v>
      </c>
      <c r="Q134" s="102"/>
      <c r="R134" s="41">
        <f>'Tab. RF.IS.App.3a'!R134/'Tab. RF.IS.App.3a'!R146*100</f>
        <v>3.3684210526315788</v>
      </c>
      <c r="S134" s="41">
        <f>'Tab. RF.IS.App.3a'!S134/'Tab. RF.IS.App.3a'!S146*100</f>
        <v>3.215434083601286</v>
      </c>
      <c r="T134" s="41">
        <f>'Tab. RF.IS.App.3a'!T134/'Tab. RF.IS.App.3a'!T146*100</f>
        <v>2.6030368763557483</v>
      </c>
      <c r="U134" s="41">
        <f>'Tab. RF.IS.App.3a'!U134/'Tab. RF.IS.App.3a'!U146*100</f>
        <v>2.833364503459884</v>
      </c>
      <c r="V134" s="102"/>
      <c r="W134" s="41">
        <f>'Tab. RF.IS.App.3a'!W134/'Tab. RF.IS.App.3a'!W146*100</f>
        <v>2.622950819672131</v>
      </c>
      <c r="X134" s="41">
        <f>'Tab. RF.IS.App.3a'!X134/'Tab. RF.IS.App.3a'!X146*100</f>
        <v>2.4135156878519708</v>
      </c>
      <c r="Y134" s="41">
        <f>'Tab. RF.IS.App.3a'!Y134/'Tab. RF.IS.App.3a'!Y146*100</f>
        <v>3.0284684351603657</v>
      </c>
      <c r="Z134" s="41">
        <f>'Tab. RF.IS.App.3a'!Z134/'Tab. RF.IS.App.3a'!Z146*100</f>
        <v>3.3060990226033522</v>
      </c>
    </row>
    <row r="135" spans="1:26" x14ac:dyDescent="0.3">
      <c r="A135" s="129" t="s">
        <v>12</v>
      </c>
      <c r="B135" s="130"/>
      <c r="C135" s="164">
        <f>'Tab. RF.IS.App.3a'!C135/'Tab. RF.IS.App.3a'!C146*100</f>
        <v>13.590210448687767</v>
      </c>
      <c r="D135" s="164">
        <f>'Tab. RF.IS.App.3a'!D135/'Tab. RF.IS.App.3a'!D146*100</f>
        <v>10.472396129766647</v>
      </c>
      <c r="E135" s="164">
        <f>'Tab. RF.IS.App.3a'!E135/'Tab. RF.IS.App.3a'!E146*100</f>
        <v>10.209694052939154</v>
      </c>
      <c r="F135" s="164">
        <f>'Tab. RF.IS.App.3a'!F135/'Tab. RF.IS.App.3a'!F146*100</f>
        <v>13.531108708766105</v>
      </c>
      <c r="G135" s="102"/>
      <c r="H135" s="41">
        <f>'Tab. RF.IS.App.3a'!H135/'Tab. RF.IS.App.3a'!H146*100</f>
        <v>9.2736146999712883</v>
      </c>
      <c r="I135" s="41">
        <f>'Tab. RF.IS.App.3a'!I135/'Tab. RF.IS.App.3a'!I146*100</f>
        <v>10.831234256926953</v>
      </c>
      <c r="J135" s="41">
        <f>'Tab. RF.IS.App.3a'!J135/'Tab. RF.IS.App.3a'!J146*100</f>
        <v>13.353702476003804</v>
      </c>
      <c r="K135" s="41">
        <f>'Tab. RF.IS.App.3a'!K135/'Tab. RF.IS.App.3a'!K146*100</f>
        <v>12.889504720781103</v>
      </c>
      <c r="L135" s="102"/>
      <c r="M135" s="41">
        <f>'Tab. RF.IS.App.3a'!M135/'Tab. RF.IS.App.3a'!M146*100</f>
        <v>9.238249594813615</v>
      </c>
      <c r="N135" s="41">
        <f>'Tab. RF.IS.App.3a'!N135/'Tab. RF.IS.App.3a'!N146*100</f>
        <v>11.214953271028037</v>
      </c>
      <c r="O135" s="41">
        <f>'Tab. RF.IS.App.3a'!O135/'Tab. RF.IS.App.3a'!O146*100</f>
        <v>13.317686706385027</v>
      </c>
      <c r="P135" s="41">
        <f>'Tab. RF.IS.App.3a'!P135/'Tab. RF.IS.App.3a'!P146*100</f>
        <v>14.149787829738832</v>
      </c>
      <c r="Q135" s="102"/>
      <c r="R135" s="41">
        <f>'Tab. RF.IS.App.3a'!R135/'Tab. RF.IS.App.3a'!R146*100</f>
        <v>14.736842105263156</v>
      </c>
      <c r="S135" s="41">
        <f>'Tab. RF.IS.App.3a'!S135/'Tab. RF.IS.App.3a'!S146*100</f>
        <v>13.183279742765272</v>
      </c>
      <c r="T135" s="41">
        <f>'Tab. RF.IS.App.3a'!T135/'Tab. RF.IS.App.3a'!T146*100</f>
        <v>16.258650965809316</v>
      </c>
      <c r="U135" s="41">
        <f>'Tab. RF.IS.App.3a'!U135/'Tab. RF.IS.App.3a'!U146*100</f>
        <v>15.68169066766411</v>
      </c>
      <c r="V135" s="102"/>
      <c r="W135" s="41">
        <f>'Tab. RF.IS.App.3a'!W135/'Tab. RF.IS.App.3a'!W146*100</f>
        <v>9.8360655737704921</v>
      </c>
      <c r="X135" s="41">
        <f>'Tab. RF.IS.App.3a'!X135/'Tab. RF.IS.App.3a'!X146*100</f>
        <v>11.584875301689461</v>
      </c>
      <c r="Y135" s="41">
        <f>'Tab. RF.IS.App.3a'!Y135/'Tab. RF.IS.App.3a'!Y146*100</f>
        <v>13.478140308716146</v>
      </c>
      <c r="Z135" s="41">
        <f>'Tab. RF.IS.App.3a'!Z135/'Tab. RF.IS.App.3a'!Z146*100</f>
        <v>13.627846520029035</v>
      </c>
    </row>
    <row r="136" spans="1:26" x14ac:dyDescent="0.3">
      <c r="A136" s="134" t="s">
        <v>13</v>
      </c>
      <c r="B136" s="125"/>
      <c r="C136" s="166">
        <f>SUM(C132:C135)</f>
        <v>26.843769660557221</v>
      </c>
      <c r="D136" s="167">
        <f t="shared" ref="D136" si="267">SUM(D132:D135)</f>
        <v>21.134509580724718</v>
      </c>
      <c r="E136" s="167">
        <f t="shared" ref="E136" si="268">SUM(E132:E135)</f>
        <v>20.660020625644549</v>
      </c>
      <c r="F136" s="166">
        <f t="shared" ref="F136" si="269">SUM(F132:F135)</f>
        <v>26.387603103405027</v>
      </c>
      <c r="G136" s="107"/>
      <c r="H136" s="168">
        <f>SUM(H132:H135)</f>
        <v>19.064025265575651</v>
      </c>
      <c r="I136" s="43">
        <f t="shared" ref="I136" si="270">SUM(I132:I135)</f>
        <v>23.929471032745592</v>
      </c>
      <c r="J136" s="43">
        <f t="shared" ref="J136" si="271">SUM(J132:J135)</f>
        <v>26.150520277865851</v>
      </c>
      <c r="K136" s="43">
        <f t="shared" ref="K136" si="272">SUM(K132:K135)</f>
        <v>27.641542873715075</v>
      </c>
      <c r="L136" s="107"/>
      <c r="M136" s="168">
        <f>SUM(M132:M135)</f>
        <v>17.504051863857377</v>
      </c>
      <c r="N136" s="168">
        <f t="shared" ref="N136" si="273">SUM(N132:N135)</f>
        <v>21.121495327102803</v>
      </c>
      <c r="O136" s="168">
        <f t="shared" ref="O136" si="274">SUM(O132:O135)</f>
        <v>24.45989047361136</v>
      </c>
      <c r="P136" s="168">
        <f t="shared" ref="P136" si="275">SUM(P132:P135)</f>
        <v>25.725097335841461</v>
      </c>
      <c r="Q136" s="107"/>
      <c r="R136" s="43">
        <f>SUM(R132:R135)</f>
        <v>28.210526315789473</v>
      </c>
      <c r="S136" s="43">
        <f t="shared" ref="S136" si="276">SUM(S132:S135)</f>
        <v>28.29581993569132</v>
      </c>
      <c r="T136" s="43">
        <f t="shared" ref="T136" si="277">SUM(T132:T135)</f>
        <v>28.850325379609544</v>
      </c>
      <c r="U136" s="43">
        <f t="shared" ref="U136" si="278">SUM(U132:U135)</f>
        <v>29.549279970076679</v>
      </c>
      <c r="V136" s="107"/>
      <c r="W136" s="168">
        <f>SUM(W132:W135)</f>
        <v>19.803278688524593</v>
      </c>
      <c r="X136" s="168">
        <f t="shared" ref="X136" si="279">SUM(X132:X135)</f>
        <v>23.813354786806116</v>
      </c>
      <c r="Y136" s="43">
        <f t="shared" ref="Y136" si="280">SUM(Y132:Y135)</f>
        <v>26.011646178020147</v>
      </c>
      <c r="Z136" s="43">
        <f t="shared" ref="Z136" si="281">SUM(Z132:Z135)</f>
        <v>27.074224750586609</v>
      </c>
    </row>
    <row r="137" spans="1:26" x14ac:dyDescent="0.3">
      <c r="A137" s="129" t="s">
        <v>14</v>
      </c>
      <c r="B137" s="130"/>
      <c r="C137" s="164">
        <f>'Tab. RF.IS.App.3a'!C137/'Tab. RF.IS.App.3a'!C146*100</f>
        <v>2.0057414035190053</v>
      </c>
      <c r="D137" s="164">
        <f>'Tab. RF.IS.App.3a'!D137/'Tab. RF.IS.App.3a'!D146*100</f>
        <v>2.1627774615822424</v>
      </c>
      <c r="E137" s="164">
        <f>'Tab. RF.IS.App.3a'!E137/'Tab. RF.IS.App.3a'!E146*100</f>
        <v>2.3031969749054659</v>
      </c>
      <c r="F137" s="164">
        <f>'Tab. RF.IS.App.3a'!F137/'Tab. RF.IS.App.3a'!F146*100</f>
        <v>2.1576309958250959</v>
      </c>
      <c r="G137" s="102"/>
      <c r="H137" s="41">
        <f>'Tab. RF.IS.App.3a'!H137/'Tab. RF.IS.App.3a'!H146*100</f>
        <v>2.1820269882285386</v>
      </c>
      <c r="I137" s="41">
        <f>'Tab. RF.IS.App.3a'!I137/'Tab. RF.IS.App.3a'!I146*100</f>
        <v>1.0075566750629723</v>
      </c>
      <c r="J137" s="41">
        <f>'Tab. RF.IS.App.3a'!J137/'Tab. RF.IS.App.3a'!J146*100</f>
        <v>2.0200040353961892</v>
      </c>
      <c r="K137" s="41">
        <f>'Tab. RF.IS.App.3a'!K137/'Tab. RF.IS.App.3a'!K146*100</f>
        <v>2.2411626333258146</v>
      </c>
      <c r="L137" s="102"/>
      <c r="M137" s="41">
        <f>'Tab. RF.IS.App.3a'!M137/'Tab. RF.IS.App.3a'!M146*100</f>
        <v>3.2414910858995136</v>
      </c>
      <c r="N137" s="41">
        <f>'Tab. RF.IS.App.3a'!N137/'Tab. RF.IS.App.3a'!N146*100</f>
        <v>2.990654205607477</v>
      </c>
      <c r="O137" s="41">
        <f>'Tab. RF.IS.App.3a'!O137/'Tab. RF.IS.App.3a'!O146*100</f>
        <v>2.3439850755250649</v>
      </c>
      <c r="P137" s="41">
        <f>'Tab. RF.IS.App.3a'!P137/'Tab. RF.IS.App.3a'!P146*100</f>
        <v>2.653221925718535</v>
      </c>
      <c r="Q137" s="102"/>
      <c r="R137" s="41">
        <f>'Tab. RF.IS.App.3a'!R137/'Tab. RF.IS.App.3a'!R146*100</f>
        <v>1.8947368421052633</v>
      </c>
      <c r="S137" s="41">
        <f>'Tab. RF.IS.App.3a'!S137/'Tab. RF.IS.App.3a'!S146*100</f>
        <v>2.8938906752411575</v>
      </c>
      <c r="T137" s="41">
        <f>'Tab. RF.IS.App.3a'!T137/'Tab. RF.IS.App.3a'!T146*100</f>
        <v>1.8386530317116001</v>
      </c>
      <c r="U137" s="41">
        <f>'Tab. RF.IS.App.3a'!U137/'Tab. RF.IS.App.3a'!U146*100</f>
        <v>1.4961660744342622</v>
      </c>
      <c r="V137" s="102"/>
      <c r="W137" s="41">
        <f>'Tab. RF.IS.App.3a'!W137/'Tab. RF.IS.App.3a'!W146*100</f>
        <v>2.2950819672131146</v>
      </c>
      <c r="X137" s="41">
        <f>'Tab. RF.IS.App.3a'!X137/'Tab. RF.IS.App.3a'!X146*100</f>
        <v>2.3330651649235721</v>
      </c>
      <c r="Y137" s="41">
        <f>'Tab. RF.IS.App.3a'!Y137/'Tab. RF.IS.App.3a'!Y146*100</f>
        <v>2.0616507995193643</v>
      </c>
      <c r="Z137" s="41">
        <f>'Tab. RF.IS.App.3a'!Z137/'Tab. RF.IS.App.3a'!Z146*100</f>
        <v>2.332922567902902</v>
      </c>
    </row>
    <row r="138" spans="1:26" x14ac:dyDescent="0.3">
      <c r="A138" s="129" t="s">
        <v>15</v>
      </c>
      <c r="B138" s="130"/>
      <c r="C138" s="164">
        <f>'Tab. RF.IS.App.3a'!C138/'Tab. RF.IS.App.3a'!C146*100</f>
        <v>0.2299894588164709</v>
      </c>
      <c r="D138" s="164">
        <f>'Tab. RF.IS.App.3a'!D138/'Tab. RF.IS.App.3a'!D146*100</f>
        <v>0.49326503509770447</v>
      </c>
      <c r="E138" s="164">
        <f>'Tab. RF.IS.App.3a'!E138/'Tab. RF.IS.App.3a'!E146*100</f>
        <v>0.49845307665864558</v>
      </c>
      <c r="F138" s="164">
        <f>'Tab. RF.IS.App.3a'!F138/'Tab. RF.IS.App.3a'!F146*100</f>
        <v>0.26757610688709843</v>
      </c>
      <c r="G138" s="102"/>
      <c r="H138" s="41">
        <f>'Tab. RF.IS.App.3a'!H138/'Tab. RF.IS.App.3a'!H146*100</f>
        <v>0.48808498420901525</v>
      </c>
      <c r="I138" s="41">
        <f>'Tab. RF.IS.App.3a'!I138/'Tab. RF.IS.App.3a'!I146*100</f>
        <v>0.25188916876574308</v>
      </c>
      <c r="J138" s="41">
        <f>'Tab. RF.IS.App.3a'!J138/'Tab. RF.IS.App.3a'!J146*100</f>
        <v>0.2548064451041997</v>
      </c>
      <c r="K138" s="41">
        <f>'Tab. RF.IS.App.3a'!K138/'Tab. RF.IS.App.3a'!K146*100</f>
        <v>0.21267682789288819</v>
      </c>
      <c r="L138" s="102"/>
      <c r="M138" s="41">
        <f>'Tab. RF.IS.App.3a'!M138/'Tab. RF.IS.App.3a'!M146*100</f>
        <v>0.48622366288492713</v>
      </c>
      <c r="N138" s="41">
        <f>'Tab. RF.IS.App.3a'!N138/'Tab. RF.IS.App.3a'!N146*100</f>
        <v>1.1214953271028036</v>
      </c>
      <c r="O138" s="41">
        <f>'Tab. RF.IS.App.3a'!O138/'Tab. RF.IS.App.3a'!O146*100</f>
        <v>0.35204910633688391</v>
      </c>
      <c r="P138" s="41">
        <f>'Tab. RF.IS.App.3a'!P138/'Tab. RF.IS.App.3a'!P146*100</f>
        <v>0.35872085393061814</v>
      </c>
      <c r="Q138" s="102"/>
      <c r="R138" s="41">
        <f>'Tab. RF.IS.App.3a'!R138/'Tab. RF.IS.App.3a'!R146*100</f>
        <v>0.21052631578947367</v>
      </c>
      <c r="S138" s="41">
        <f>'Tab. RF.IS.App.3a'!S138/'Tab. RF.IS.App.3a'!S146*100</f>
        <v>0.32154340836012862</v>
      </c>
      <c r="T138" s="41">
        <f>'Tab. RF.IS.App.3a'!T138/'Tab. RF.IS.App.3a'!T146*100</f>
        <v>0.2479082739386427</v>
      </c>
      <c r="U138" s="41">
        <f>'Tab. RF.IS.App.3a'!U138/'Tab. RF.IS.App.3a'!U146*100</f>
        <v>0.15896764540864036</v>
      </c>
      <c r="V138" s="102"/>
      <c r="W138" s="41">
        <f>'Tab. RF.IS.App.3a'!W138/'Tab. RF.IS.App.3a'!W146*100</f>
        <v>0.45901639344262296</v>
      </c>
      <c r="X138" s="41">
        <f>'Tab. RF.IS.App.3a'!X138/'Tab. RF.IS.App.3a'!X146*100</f>
        <v>0.64360418342719228</v>
      </c>
      <c r="Y138" s="41">
        <f>'Tab. RF.IS.App.3a'!Y138/'Tab. RF.IS.App.3a'!Y146*100</f>
        <v>0.26943340419632128</v>
      </c>
      <c r="Z138" s="41">
        <f>'Tab. RF.IS.App.3a'!Z138/'Tab. RF.IS.App.3a'!Z146*100</f>
        <v>0.26418406792822297</v>
      </c>
    </row>
    <row r="139" spans="1:26" x14ac:dyDescent="0.3">
      <c r="A139" s="129" t="s">
        <v>16</v>
      </c>
      <c r="B139" s="130"/>
      <c r="C139" s="164">
        <f>'Tab. RF.IS.App.3a'!C139/'Tab. RF.IS.App.3a'!C146*100</f>
        <v>4.7947802392390351</v>
      </c>
      <c r="D139" s="164">
        <f>'Tab. RF.IS.App.3a'!D139/'Tab. RF.IS.App.3a'!D146*100</f>
        <v>6.241699867197875</v>
      </c>
      <c r="E139" s="164">
        <f>'Tab. RF.IS.App.3a'!E139/'Tab. RF.IS.App.3a'!E146*100</f>
        <v>6.3251976624269517</v>
      </c>
      <c r="F139" s="164">
        <f>'Tab. RF.IS.App.3a'!F139/'Tab. RF.IS.App.3a'!F146*100</f>
        <v>5.1726403430707935</v>
      </c>
      <c r="G139" s="102"/>
      <c r="H139" s="41">
        <f>'Tab. RF.IS.App.3a'!H139/'Tab. RF.IS.App.3a'!H146*100</f>
        <v>5.8283089290841232</v>
      </c>
      <c r="I139" s="41">
        <f>'Tab. RF.IS.App.3a'!I139/'Tab. RF.IS.App.3a'!I146*100</f>
        <v>4.2821158690176322</v>
      </c>
      <c r="J139" s="41">
        <f>'Tab. RF.IS.App.3a'!J139/'Tab. RF.IS.App.3a'!J146*100</f>
        <v>5.0805638024961812</v>
      </c>
      <c r="K139" s="41">
        <f>'Tab. RF.IS.App.3a'!K139/'Tab. RF.IS.App.3a'!K146*100</f>
        <v>3.0854251925369764</v>
      </c>
      <c r="L139" s="102"/>
      <c r="M139" s="41">
        <f>'Tab. RF.IS.App.3a'!M139/'Tab. RF.IS.App.3a'!M146*100</f>
        <v>8.7520259319286886</v>
      </c>
      <c r="N139" s="41">
        <f>'Tab. RF.IS.App.3a'!N139/'Tab. RF.IS.App.3a'!N146*100</f>
        <v>8.0373831775700939</v>
      </c>
      <c r="O139" s="41">
        <f>'Tab. RF.IS.App.3a'!O139/'Tab. RF.IS.App.3a'!O146*100</f>
        <v>7.6518023710657763</v>
      </c>
      <c r="P139" s="41">
        <f>'Tab. RF.IS.App.3a'!P139/'Tab. RF.IS.App.3a'!P146*100</f>
        <v>6.7544512008399327</v>
      </c>
      <c r="Q139" s="102"/>
      <c r="R139" s="41">
        <f>'Tab. RF.IS.App.3a'!R139/'Tab. RF.IS.App.3a'!R146*100</f>
        <v>6.947368421052631</v>
      </c>
      <c r="S139" s="41">
        <f>'Tab. RF.IS.App.3a'!S139/'Tab. RF.IS.App.3a'!S146*100</f>
        <v>5.787781350482315</v>
      </c>
      <c r="T139" s="41">
        <f>'Tab. RF.IS.App.3a'!T139/'Tab. RF.IS.App.3a'!T146*100</f>
        <v>4.9478359673587446</v>
      </c>
      <c r="U139" s="41">
        <f>'Tab. RF.IS.App.3a'!U139/'Tab. RF.IS.App.3a'!U146*100</f>
        <v>4.5165513371984289</v>
      </c>
      <c r="V139" s="102"/>
      <c r="W139" s="41">
        <f>'Tab. RF.IS.App.3a'!W139/'Tab. RF.IS.App.3a'!W146*100</f>
        <v>6.3387978142076502</v>
      </c>
      <c r="X139" s="41">
        <f>'Tab. RF.IS.App.3a'!X139/'Tab. RF.IS.App.3a'!X146*100</f>
        <v>6.2751407884151247</v>
      </c>
      <c r="Y139" s="41">
        <f>'Tab. RF.IS.App.3a'!Y139/'Tab. RF.IS.App.3a'!Y146*100</f>
        <v>5.4695443201774658</v>
      </c>
      <c r="Z139" s="41">
        <f>'Tab. RF.IS.App.3a'!Z139/'Tab. RF.IS.App.3a'!Z146*100</f>
        <v>4.6303955164671926</v>
      </c>
    </row>
    <row r="140" spans="1:26" x14ac:dyDescent="0.3">
      <c r="A140" s="129" t="s">
        <v>17</v>
      </c>
      <c r="B140" s="130"/>
      <c r="C140" s="164">
        <f>'Tab. RF.IS.App.3a'!C140/'Tab. RF.IS.App.3a'!C146*100</f>
        <v>4.6810354525417583</v>
      </c>
      <c r="D140" s="164">
        <f>'Tab. RF.IS.App.3a'!D140/'Tab. RF.IS.App.3a'!D146*100</f>
        <v>7.057484348321001</v>
      </c>
      <c r="E140" s="164">
        <f>'Tab. RF.IS.App.3a'!E140/'Tab. RF.IS.App.3a'!E146*100</f>
        <v>7.3564798899965629</v>
      </c>
      <c r="F140" s="164">
        <f>'Tab. RF.IS.App.3a'!F140/'Tab. RF.IS.App.3a'!F146*100</f>
        <v>5.5925198143690755</v>
      </c>
      <c r="G140" s="102"/>
      <c r="H140" s="41">
        <f>'Tab. RF.IS.App.3a'!H140/'Tab. RF.IS.App.3a'!H146*100</f>
        <v>7.3499856445592888</v>
      </c>
      <c r="I140" s="41">
        <f>'Tab. RF.IS.App.3a'!I140/'Tab. RF.IS.App.3a'!I146*100</f>
        <v>4.2821158690176322</v>
      </c>
      <c r="J140" s="41">
        <f>'Tab. RF.IS.App.3a'!J140/'Tab. RF.IS.App.3a'!J146*100</f>
        <v>5.1924019254604676</v>
      </c>
      <c r="K140" s="41">
        <f>'Tab. RF.IS.App.3a'!K140/'Tab. RF.IS.App.3a'!K146*100</f>
        <v>3.7605130022878872</v>
      </c>
      <c r="L140" s="102"/>
      <c r="M140" s="41">
        <f>'Tab. RF.IS.App.3a'!M140/'Tab. RF.IS.App.3a'!M146*100</f>
        <v>10.048622366288493</v>
      </c>
      <c r="N140" s="41">
        <f>'Tab. RF.IS.App.3a'!N140/'Tab. RF.IS.App.3a'!N146*100</f>
        <v>9.1588785046728969</v>
      </c>
      <c r="O140" s="41">
        <f>'Tab. RF.IS.App.3a'!O140/'Tab. RF.IS.App.3a'!O146*100</f>
        <v>9.069025696575796</v>
      </c>
      <c r="P140" s="41">
        <f>'Tab. RF.IS.App.3a'!P140/'Tab. RF.IS.App.3a'!P146*100</f>
        <v>8.1762106828820151</v>
      </c>
      <c r="Q140" s="102"/>
      <c r="R140" s="41">
        <f>'Tab. RF.IS.App.3a'!R140/'Tab. RF.IS.App.3a'!R146*100</f>
        <v>4.8421052631578947</v>
      </c>
      <c r="S140" s="41">
        <f>'Tab. RF.IS.App.3a'!S140/'Tab. RF.IS.App.3a'!S146*100</f>
        <v>6.7524115755627019</v>
      </c>
      <c r="T140" s="41">
        <f>'Tab. RF.IS.App.3a'!T140/'Tab. RF.IS.App.3a'!T146*100</f>
        <v>3.0575353785765933</v>
      </c>
      <c r="U140" s="41">
        <f>'Tab. RF.IS.App.3a'!U140/'Tab. RF.IS.App.3a'!U146*100</f>
        <v>3.1606508322423785</v>
      </c>
      <c r="V140" s="102"/>
      <c r="W140" s="41">
        <f>'Tab. RF.IS.App.3a'!W140/'Tab. RF.IS.App.3a'!W146*100</f>
        <v>7.4535519125683054</v>
      </c>
      <c r="X140" s="41">
        <f>'Tab. RF.IS.App.3a'!X140/'Tab. RF.IS.App.3a'!X146*100</f>
        <v>6.9991954947707153</v>
      </c>
      <c r="Y140" s="41">
        <f>'Tab. RF.IS.App.3a'!Y140/'Tab. RF.IS.App.3a'!Y146*100</f>
        <v>5.692300582308901</v>
      </c>
      <c r="Z140" s="41">
        <f>'Tab. RF.IS.App.3a'!Z140/'Tab. RF.IS.App.3a'!Z146*100</f>
        <v>5.4102871419166432</v>
      </c>
    </row>
    <row r="141" spans="1:26" x14ac:dyDescent="0.3">
      <c r="A141" s="129" t="s">
        <v>18</v>
      </c>
      <c r="B141" s="130"/>
      <c r="C141" s="164">
        <f>'Tab. RF.IS.App.3a'!C141/'Tab. RF.IS.App.3a'!C146*100</f>
        <v>0.37039969001420769</v>
      </c>
      <c r="D141" s="164">
        <f>'Tab. RF.IS.App.3a'!D141/'Tab. RF.IS.App.3a'!D146*100</f>
        <v>0.96755833807626646</v>
      </c>
      <c r="E141" s="164">
        <f>'Tab. RF.IS.App.3a'!E141/'Tab. RF.IS.App.3a'!E146*100</f>
        <v>0.97971811619113092</v>
      </c>
      <c r="F141" s="164">
        <f>'Tab. RF.IS.App.3a'!F141/'Tab. RF.IS.App.3a'!F146*100</f>
        <v>0.4312275651171541</v>
      </c>
      <c r="G141" s="102"/>
      <c r="H141" s="41">
        <f>'Tab. RF.IS.App.3a'!H141/'Tab. RF.IS.App.3a'!H146*100</f>
        <v>1.1484352569623888</v>
      </c>
      <c r="I141" s="41">
        <f>'Tab. RF.IS.App.3a'!I141/'Tab. RF.IS.App.3a'!I146*100</f>
        <v>0</v>
      </c>
      <c r="J141" s="41">
        <f>'Tab. RF.IS.App.3a'!J141/'Tab. RF.IS.App.3a'!J146*100</f>
        <v>0.39777476724411265</v>
      </c>
      <c r="K141" s="41">
        <f>'Tab. RF.IS.App.3a'!K141/'Tab. RF.IS.App.3a'!K146*100</f>
        <v>0.31579286565913706</v>
      </c>
      <c r="L141" s="102"/>
      <c r="M141" s="41">
        <f>'Tab. RF.IS.App.3a'!M141/'Tab. RF.IS.App.3a'!M146*100</f>
        <v>1.1345218800648298</v>
      </c>
      <c r="N141" s="41">
        <f>'Tab. RF.IS.App.3a'!N141/'Tab. RF.IS.App.3a'!N146*100</f>
        <v>0.37383177570093462</v>
      </c>
      <c r="O141" s="41">
        <f>'Tab. RF.IS.App.3a'!O141/'Tab. RF.IS.App.3a'!O146*100</f>
        <v>0.68905337906962749</v>
      </c>
      <c r="P141" s="41">
        <f>'Tab. RF.IS.App.3a'!P141/'Tab. RF.IS.App.3a'!P146*100</f>
        <v>0.59495166017761059</v>
      </c>
      <c r="Q141" s="102"/>
      <c r="R141" s="41">
        <f>'Tab. RF.IS.App.3a'!R141/'Tab. RF.IS.App.3a'!R146*100</f>
        <v>0.63157894736842102</v>
      </c>
      <c r="S141" s="41">
        <f>'Tab. RF.IS.App.3a'!S141/'Tab. RF.IS.App.3a'!S146*100</f>
        <v>1.607717041800643</v>
      </c>
      <c r="T141" s="41">
        <f>'Tab. RF.IS.App.3a'!T141/'Tab. RF.IS.App.3a'!T146*100</f>
        <v>0.27889680818097307</v>
      </c>
      <c r="U141" s="41">
        <f>'Tab. RF.IS.App.3a'!U141/'Tab. RF.IS.App.3a'!U146*100</f>
        <v>0.28053113895642418</v>
      </c>
      <c r="V141" s="102"/>
      <c r="W141" s="41">
        <f>'Tab. RF.IS.App.3a'!W141/'Tab. RF.IS.App.3a'!W146*100</f>
        <v>1.0928961748633881</v>
      </c>
      <c r="X141" s="41">
        <f>'Tab. RF.IS.App.3a'!X141/'Tab. RF.IS.App.3a'!X146*100</f>
        <v>0.56315366049879323</v>
      </c>
      <c r="Y141" s="41">
        <f>'Tab. RF.IS.App.3a'!Y141/'Tab. RF.IS.App.3a'!Y146*100</f>
        <v>0.43719382567704962</v>
      </c>
      <c r="Z141" s="41">
        <f>'Tab. RF.IS.App.3a'!Z141/'Tab. RF.IS.App.3a'!Z146*100</f>
        <v>0.42033120072924929</v>
      </c>
    </row>
    <row r="142" spans="1:26" x14ac:dyDescent="0.3">
      <c r="A142" s="129" t="s">
        <v>19</v>
      </c>
      <c r="B142" s="130"/>
      <c r="C142" s="164">
        <f>'Tab. RF.IS.App.3a'!C142/'Tab. RF.IS.App.3a'!C146*100</f>
        <v>1.6336751232235189</v>
      </c>
      <c r="D142" s="164">
        <f>'Tab. RF.IS.App.3a'!D142/'Tab. RF.IS.App.3a'!D146*100</f>
        <v>2.6750142287990895</v>
      </c>
      <c r="E142" s="164">
        <f>'Tab. RF.IS.App.3a'!E142/'Tab. RF.IS.App.3a'!E146*100</f>
        <v>2.8016500515641112</v>
      </c>
      <c r="F142" s="164">
        <f>'Tab. RF.IS.App.3a'!F142/'Tab. RF.IS.App.3a'!F146*100</f>
        <v>1.9790478352017871</v>
      </c>
      <c r="G142" s="102"/>
      <c r="H142" s="41">
        <f>'Tab. RF.IS.App.3a'!H142/'Tab. RF.IS.App.3a'!H146*100</f>
        <v>2.8997990238300315</v>
      </c>
      <c r="I142" s="41">
        <f>'Tab. RF.IS.App.3a'!I142/'Tab. RF.IS.App.3a'!I146*100</f>
        <v>1.0075566750629723</v>
      </c>
      <c r="J142" s="41">
        <f>'Tab. RF.IS.App.3a'!J142/'Tab. RF.IS.App.3a'!J146*100</f>
        <v>1.8222696221139711</v>
      </c>
      <c r="K142" s="41">
        <f>'Tab. RF.IS.App.3a'!K142/'Tab. RF.IS.App.3a'!K146*100</f>
        <v>1.4484580929977766</v>
      </c>
      <c r="L142" s="102"/>
      <c r="M142" s="41">
        <f>'Tab. RF.IS.App.3a'!M142/'Tab. RF.IS.App.3a'!M146*100</f>
        <v>3.0794165316045379</v>
      </c>
      <c r="N142" s="41">
        <f>'Tab. RF.IS.App.3a'!N142/'Tab. RF.IS.App.3a'!N146*100</f>
        <v>3.3644859813084111</v>
      </c>
      <c r="O142" s="41">
        <f>'Tab. RF.IS.App.3a'!O142/'Tab. RF.IS.App.3a'!O146*100</f>
        <v>3.1082626226153938</v>
      </c>
      <c r="P142" s="41">
        <f>'Tab. RF.IS.App.3a'!P142/'Tab. RF.IS.App.3a'!P146*100</f>
        <v>2.7494641060413842</v>
      </c>
      <c r="Q142" s="102"/>
      <c r="R142" s="41">
        <f>'Tab. RF.IS.App.3a'!R142/'Tab. RF.IS.App.3a'!R146*100</f>
        <v>2.9473684210526314</v>
      </c>
      <c r="S142" s="41">
        <f>'Tab. RF.IS.App.3a'!S142/'Tab. RF.IS.App.3a'!S146*100</f>
        <v>2.2508038585209005</v>
      </c>
      <c r="T142" s="41">
        <f>'Tab. RF.IS.App.3a'!T142/'Tab. RF.IS.App.3a'!T146*100</f>
        <v>1.4874496436318563</v>
      </c>
      <c r="U142" s="41">
        <f>'Tab. RF.IS.App.3a'!U142/'Tab. RF.IS.App.3a'!U146*100</f>
        <v>1.2436880493734803</v>
      </c>
      <c r="V142" s="102"/>
      <c r="W142" s="41">
        <f>'Tab. RF.IS.App.3a'!W142/'Tab. RF.IS.App.3a'!W146*100</f>
        <v>2.9289617486338799</v>
      </c>
      <c r="X142" s="41">
        <f>'Tab. RF.IS.App.3a'!X142/'Tab. RF.IS.App.3a'!X146*100</f>
        <v>2.3330651649235721</v>
      </c>
      <c r="Y142" s="41">
        <f>'Tab. RF.IS.App.3a'!Y142/'Tab. RF.IS.App.3a'!Y146*100</f>
        <v>2.0048063591829188</v>
      </c>
      <c r="Z142" s="41">
        <f>'Tab. RF.IS.App.3a'!Z142/'Tab. RF.IS.App.3a'!Z146*100</f>
        <v>1.9320042539543207</v>
      </c>
    </row>
    <row r="143" spans="1:26" x14ac:dyDescent="0.3">
      <c r="A143" s="129" t="s">
        <v>20</v>
      </c>
      <c r="B143" s="130"/>
      <c r="C143" s="164">
        <f>'Tab. RF.IS.App.3a'!C143/'Tab. RF.IS.App.3a'!C146*100</f>
        <v>6.0047247834474256</v>
      </c>
      <c r="D143" s="164">
        <f>'Tab. RF.IS.App.3a'!D143/'Tab. RF.IS.App.3a'!D146*100</f>
        <v>6.5073041168658694</v>
      </c>
      <c r="E143" s="164">
        <f>'Tab. RF.IS.App.3a'!E143/'Tab. RF.IS.App.3a'!E146*100</f>
        <v>6.8752148504640775</v>
      </c>
      <c r="F143" s="164">
        <f>'Tab. RF.IS.App.3a'!F143/'Tab. RF.IS.App.3a'!F146*100</f>
        <v>6.4307855867263131</v>
      </c>
      <c r="G143" s="102"/>
      <c r="H143" s="41">
        <f>'Tab. RF.IS.App.3a'!H143/'Tab. RF.IS.App.3a'!H146*100</f>
        <v>6.2302612690209589</v>
      </c>
      <c r="I143" s="41">
        <f>'Tab. RF.IS.App.3a'!I143/'Tab. RF.IS.App.3a'!I146*100</f>
        <v>5.7934508816120909</v>
      </c>
      <c r="J143" s="41">
        <f>'Tab. RF.IS.App.3a'!J143/'Tab. RF.IS.App.3a'!J146*100</f>
        <v>6.2767705300781147</v>
      </c>
      <c r="K143" s="41">
        <f>'Tab. RF.IS.App.3a'!K143/'Tab. RF.IS.App.3a'!K146*100</f>
        <v>5.0752424838075596</v>
      </c>
      <c r="L143" s="102"/>
      <c r="M143" s="41">
        <f>'Tab. RF.IS.App.3a'!M143/'Tab. RF.IS.App.3a'!M146*100</f>
        <v>9.238249594813615</v>
      </c>
      <c r="N143" s="41">
        <f>'Tab. RF.IS.App.3a'!N143/'Tab. RF.IS.App.3a'!N146*100</f>
        <v>9.9065420560747661</v>
      </c>
      <c r="O143" s="41">
        <f>'Tab. RF.IS.App.3a'!O143/'Tab. RF.IS.App.3a'!O146*100</f>
        <v>8.103147379189986</v>
      </c>
      <c r="P143" s="41">
        <f>'Tab. RF.IS.App.3a'!P143/'Tab. RF.IS.App.3a'!P146*100</f>
        <v>7.8918587864735992</v>
      </c>
      <c r="Q143" s="102"/>
      <c r="R143" s="41">
        <f>'Tab. RF.IS.App.3a'!R143/'Tab. RF.IS.App.3a'!R146*100</f>
        <v>6.5263157894736841</v>
      </c>
      <c r="S143" s="41">
        <f>'Tab. RF.IS.App.3a'!S143/'Tab. RF.IS.App.3a'!S146*100</f>
        <v>6.109324758842444</v>
      </c>
      <c r="T143" s="41">
        <f>'Tab. RF.IS.App.3a'!T143/'Tab. RF.IS.App.3a'!T146*100</f>
        <v>6.4146265881623794</v>
      </c>
      <c r="U143" s="41">
        <f>'Tab. RF.IS.App.3a'!U143/'Tab. RF.IS.App.3a'!U146*100</f>
        <v>5.3674957920329156</v>
      </c>
      <c r="V143" s="102"/>
      <c r="W143" s="41">
        <f>'Tab. RF.IS.App.3a'!W143/'Tab. RF.IS.App.3a'!W146*100</f>
        <v>6.666666666666667</v>
      </c>
      <c r="X143" s="41">
        <f>'Tab. RF.IS.App.3a'!X143/'Tab. RF.IS.App.3a'!X146*100</f>
        <v>7.6427996781979077</v>
      </c>
      <c r="Y143" s="41">
        <f>'Tab. RF.IS.App.3a'!Y143/'Tab. RF.IS.App.3a'!Y146*100</f>
        <v>6.5634531842129586</v>
      </c>
      <c r="Z143" s="41">
        <f>'Tab. RF.IS.App.3a'!Z143/'Tab. RF.IS.App.3a'!Z146*100</f>
        <v>6.1884906902547314</v>
      </c>
    </row>
    <row r="144" spans="1:26" x14ac:dyDescent="0.3">
      <c r="A144" s="129" t="s">
        <v>21</v>
      </c>
      <c r="B144" s="130"/>
      <c r="C144" s="164">
        <f>'Tab. RF.IS.App.3a'!C144/'Tab. RF.IS.App.3a'!C146*100</f>
        <v>2.1203194853569212</v>
      </c>
      <c r="D144" s="164">
        <f>'Tab. RF.IS.App.3a'!D144/'Tab. RF.IS.App.3a'!D146*100</f>
        <v>2.7698728893948017</v>
      </c>
      <c r="E144" s="164">
        <f>'Tab. RF.IS.App.3a'!E144/'Tab. RF.IS.App.3a'!E146*100</f>
        <v>2.8532141629425918</v>
      </c>
      <c r="F144" s="164">
        <f>'Tab. RF.IS.App.3a'!F144/'Tab. RF.IS.App.3a'!F146*100</f>
        <v>2.2958985599866213</v>
      </c>
      <c r="G144" s="102"/>
      <c r="H144" s="41">
        <f>'Tab. RF.IS.App.3a'!H144/'Tab. RF.IS.App.3a'!H146*100</f>
        <v>2.9859316681022108</v>
      </c>
      <c r="I144" s="41">
        <f>'Tab. RF.IS.App.3a'!I144/'Tab. RF.IS.App.3a'!I146*100</f>
        <v>0.75566750629722923</v>
      </c>
      <c r="J144" s="41">
        <f>'Tab. RF.IS.App.3a'!J144/'Tab. RF.IS.App.3a'!J146*100</f>
        <v>1.9548612111953418</v>
      </c>
      <c r="K144" s="41">
        <f>'Tab. RF.IS.App.3a'!K144/'Tab. RF.IS.App.3a'!K146*100</f>
        <v>2.197660554893178</v>
      </c>
      <c r="L144" s="102"/>
      <c r="M144" s="41">
        <f>'Tab. RF.IS.App.3a'!M144/'Tab. RF.IS.App.3a'!M146*100</f>
        <v>4.3760129659643443</v>
      </c>
      <c r="N144" s="41">
        <f>'Tab. RF.IS.App.3a'!N144/'Tab. RF.IS.App.3a'!N146*100</f>
        <v>2.6168224299065423</v>
      </c>
      <c r="O144" s="41">
        <f>'Tab. RF.IS.App.3a'!O144/'Tab. RF.IS.App.3a'!O146*100</f>
        <v>3.2256123247276882</v>
      </c>
      <c r="P144" s="41">
        <f>'Tab. RF.IS.App.3a'!P144/'Tab. RF.IS.App.3a'!P146*100</f>
        <v>3.0666258366507724</v>
      </c>
      <c r="Q144" s="102"/>
      <c r="R144" s="41">
        <f>'Tab. RF.IS.App.3a'!R144/'Tab. RF.IS.App.3a'!R146*100</f>
        <v>2.736842105263158</v>
      </c>
      <c r="S144" s="41">
        <f>'Tab. RF.IS.App.3a'!S144/'Tab. RF.IS.App.3a'!S146*100</f>
        <v>1.607717041800643</v>
      </c>
      <c r="T144" s="41">
        <f>'Tab. RF.IS.App.3a'!T144/'Tab. RF.IS.App.3a'!T146*100</f>
        <v>2.0555727714079124</v>
      </c>
      <c r="U144" s="41">
        <f>'Tab. RF.IS.App.3a'!U144/'Tab. RF.IS.App.3a'!U146*100</f>
        <v>2.4312698709556759</v>
      </c>
      <c r="V144" s="102"/>
      <c r="W144" s="41">
        <f>'Tab. RF.IS.App.3a'!W144/'Tab. RF.IS.App.3a'!W146*100</f>
        <v>3.1475409836065573</v>
      </c>
      <c r="X144" s="41">
        <f>'Tab. RF.IS.App.3a'!X144/'Tab. RF.IS.App.3a'!X146*100</f>
        <v>1.7699115044247788</v>
      </c>
      <c r="Y144" s="41">
        <f>'Tab. RF.IS.App.3a'!Y144/'Tab. RF.IS.App.3a'!Y146*100</f>
        <v>2.1545429337277011</v>
      </c>
      <c r="Z144" s="41">
        <f>'Tab. RF.IS.App.3a'!Z144/'Tab. RF.IS.App.3a'!Z146*100</f>
        <v>2.5540606694913826</v>
      </c>
    </row>
    <row r="145" spans="1:26" ht="22.8" x14ac:dyDescent="0.3">
      <c r="A145" s="135" t="s">
        <v>22</v>
      </c>
      <c r="B145" s="132"/>
      <c r="C145" s="169">
        <f>SUM(C137:C144)</f>
        <v>21.840665636158342</v>
      </c>
      <c r="D145" s="170">
        <f t="shared" ref="D145" si="282">SUM(D137:D144)</f>
        <v>28.874976285334849</v>
      </c>
      <c r="E145" s="170">
        <f t="shared" ref="E145" si="283">SUM(E137:E144)</f>
        <v>29.993124785149533</v>
      </c>
      <c r="F145" s="169">
        <f t="shared" ref="F145" si="284">SUM(F137:F144)</f>
        <v>24.327326807183937</v>
      </c>
      <c r="G145" s="107"/>
      <c r="H145" s="48">
        <f>SUM(H137:H144)</f>
        <v>29.112833763996555</v>
      </c>
      <c r="I145" s="171">
        <f t="shared" ref="I145" si="285">SUM(I137:I144)</f>
        <v>17.380352644836272</v>
      </c>
      <c r="J145" s="171">
        <f t="shared" ref="J145" si="286">SUM(J137:J144)</f>
        <v>22.999452339088577</v>
      </c>
      <c r="K145" s="171">
        <f t="shared" ref="K145" si="287">SUM(K137:K144)</f>
        <v>18.336931653401219</v>
      </c>
      <c r="L145" s="107"/>
      <c r="M145" s="48">
        <f>SUM(M137:M144)</f>
        <v>40.356564019448946</v>
      </c>
      <c r="N145" s="48">
        <f t="shared" ref="N145" si="288">SUM(N137:N144)</f>
        <v>37.570093457943933</v>
      </c>
      <c r="O145" s="48">
        <f t="shared" ref="O145" si="289">SUM(O137:O144)</f>
        <v>34.542937955106211</v>
      </c>
      <c r="P145" s="48">
        <f t="shared" ref="P145" si="290">SUM(P137:P144)</f>
        <v>32.245505052714464</v>
      </c>
      <c r="Q145" s="107"/>
      <c r="R145" s="171">
        <f>SUM(R137:R144)</f>
        <v>26.736842105263158</v>
      </c>
      <c r="S145" s="171">
        <f t="shared" ref="S145" si="291">SUM(S137:S144)</f>
        <v>27.331189710610932</v>
      </c>
      <c r="T145" s="171">
        <f t="shared" ref="T145" si="292">SUM(T137:T144)</f>
        <v>20.328478462968704</v>
      </c>
      <c r="U145" s="171">
        <f t="shared" ref="U145" si="293">SUM(U137:U144)</f>
        <v>18.655320740602207</v>
      </c>
      <c r="V145" s="107"/>
      <c r="W145" s="48">
        <f>SUM(W137:W144)</f>
        <v>30.382513661202186</v>
      </c>
      <c r="X145" s="48">
        <f t="shared" ref="X145" si="294">SUM(X137:X144)</f>
        <v>28.559935639581656</v>
      </c>
      <c r="Y145" s="171">
        <f t="shared" ref="Y145" si="295">SUM(Y137:Y144)</f>
        <v>24.65292540900268</v>
      </c>
      <c r="Z145" s="171">
        <f t="shared" ref="Z145" si="296">SUM(Z137:Z144)</f>
        <v>23.732676108644643</v>
      </c>
    </row>
    <row r="146" spans="1:26" x14ac:dyDescent="0.3">
      <c r="A146" s="152" t="s">
        <v>52</v>
      </c>
      <c r="B146" s="209"/>
      <c r="C146" s="60">
        <f>C131+C136+C145</f>
        <v>100</v>
      </c>
      <c r="D146" s="60">
        <f t="shared" ref="D146" si="297">D131+D136+D145</f>
        <v>100</v>
      </c>
      <c r="E146" s="60">
        <f t="shared" ref="E146" si="298">E131+E136+E145</f>
        <v>99.999999999999986</v>
      </c>
      <c r="F146" s="60">
        <f t="shared" ref="F146" si="299">F131+F136+F145</f>
        <v>100</v>
      </c>
      <c r="G146" s="109"/>
      <c r="H146" s="62">
        <f>H131+H136+H145</f>
        <v>100</v>
      </c>
      <c r="I146" s="62">
        <f t="shared" ref="I146" si="300">I131+I136+I145</f>
        <v>100</v>
      </c>
      <c r="J146" s="62">
        <f t="shared" ref="J146" si="301">J131+J136+J145</f>
        <v>100</v>
      </c>
      <c r="K146" s="62">
        <f t="shared" ref="K146" si="302">K131+K136+K145</f>
        <v>100</v>
      </c>
      <c r="L146" s="109"/>
      <c r="M146" s="62">
        <f>M131+M136+M145</f>
        <v>100</v>
      </c>
      <c r="N146" s="62">
        <f t="shared" ref="N146" si="303">N131+N136+N145</f>
        <v>100</v>
      </c>
      <c r="O146" s="62">
        <f t="shared" ref="O146" si="304">O131+O136+O145</f>
        <v>99.999999999999986</v>
      </c>
      <c r="P146" s="62">
        <f t="shared" ref="P146" si="305">P131+P136+P145</f>
        <v>100</v>
      </c>
      <c r="Q146" s="109"/>
      <c r="R146" s="62">
        <f>R131+R136+R145</f>
        <v>100</v>
      </c>
      <c r="S146" s="62">
        <f t="shared" ref="S146" si="306">S131+S136+S145</f>
        <v>100</v>
      </c>
      <c r="T146" s="62">
        <f t="shared" ref="T146" si="307">T131+T136+T145</f>
        <v>100.00000000000001</v>
      </c>
      <c r="U146" s="62">
        <f t="shared" ref="U146" si="308">U131+U136+U145</f>
        <v>100</v>
      </c>
      <c r="V146" s="109"/>
      <c r="W146" s="62">
        <f>W131+W136+W145</f>
        <v>100</v>
      </c>
      <c r="X146" s="62">
        <f t="shared" ref="X146" si="309">X131+X136+X145</f>
        <v>100</v>
      </c>
      <c r="Y146" s="62">
        <f t="shared" ref="Y146" si="310">Y131+Y136+Y145</f>
        <v>100</v>
      </c>
      <c r="Z146" s="62">
        <f t="shared" ref="Z146" si="311">Z131+Z136+Z145</f>
        <v>100</v>
      </c>
    </row>
    <row r="147" spans="1:26" x14ac:dyDescent="0.3">
      <c r="A147" s="351"/>
      <c r="B147" s="351"/>
      <c r="C147" s="351"/>
      <c r="D147" s="351"/>
      <c r="E147" s="351"/>
      <c r="F147" s="351"/>
      <c r="G147" s="351"/>
      <c r="H147" s="351"/>
      <c r="I147" s="351"/>
      <c r="J147" s="351"/>
      <c r="K147" s="351"/>
      <c r="L147" s="351"/>
      <c r="M147" s="351"/>
      <c r="N147" s="351"/>
      <c r="O147" s="351"/>
      <c r="P147" s="351"/>
      <c r="Q147" s="351"/>
      <c r="R147" s="351"/>
      <c r="S147" s="351"/>
      <c r="T147" s="351"/>
      <c r="U147" s="351"/>
      <c r="V147" s="351"/>
      <c r="W147" s="351"/>
      <c r="X147" s="352"/>
      <c r="Y147" s="38"/>
      <c r="Z147" s="38"/>
    </row>
    <row r="148" spans="1:26" x14ac:dyDescent="0.3">
      <c r="A148" s="208" t="s">
        <v>53</v>
      </c>
      <c r="B148" s="208"/>
      <c r="C148" s="208"/>
      <c r="D148" s="208"/>
      <c r="E148" s="208"/>
      <c r="F148" s="208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  <c r="Q148" s="138"/>
      <c r="R148" s="137"/>
      <c r="S148" s="137"/>
      <c r="T148" s="137"/>
      <c r="U148" s="137"/>
      <c r="V148" s="138"/>
      <c r="W148" s="137"/>
      <c r="X148" s="137"/>
      <c r="Y148" s="137"/>
      <c r="Z148" s="137"/>
    </row>
    <row r="149" spans="1:26" x14ac:dyDescent="0.2">
      <c r="A149" s="354" t="s">
        <v>27</v>
      </c>
      <c r="B149" s="139"/>
      <c r="C149" s="354" t="s">
        <v>23</v>
      </c>
      <c r="D149" s="354"/>
      <c r="E149" s="354"/>
      <c r="F149" s="354"/>
      <c r="G149" s="140"/>
      <c r="H149" s="358" t="s">
        <v>30</v>
      </c>
      <c r="I149" s="358"/>
      <c r="J149" s="358"/>
      <c r="K149" s="358"/>
      <c r="L149" s="140"/>
      <c r="M149" s="358" t="s">
        <v>35</v>
      </c>
      <c r="N149" s="359"/>
      <c r="O149" s="359"/>
      <c r="P149" s="359"/>
      <c r="Q149" s="141"/>
      <c r="R149" s="358" t="s">
        <v>36</v>
      </c>
      <c r="S149" s="359"/>
      <c r="T149" s="359"/>
      <c r="U149" s="359"/>
      <c r="V149" s="141"/>
      <c r="W149" s="358" t="s">
        <v>37</v>
      </c>
      <c r="X149" s="359"/>
      <c r="Y149" s="359"/>
      <c r="Z149" s="359"/>
    </row>
    <row r="150" spans="1:26" x14ac:dyDescent="0.2">
      <c r="A150" s="355"/>
      <c r="B150" s="142"/>
      <c r="C150" s="357"/>
      <c r="D150" s="357"/>
      <c r="E150" s="357"/>
      <c r="F150" s="357"/>
      <c r="G150" s="143"/>
      <c r="H150" s="353" t="s">
        <v>31</v>
      </c>
      <c r="I150" s="353"/>
      <c r="J150" s="353" t="s">
        <v>32</v>
      </c>
      <c r="K150" s="353"/>
      <c r="L150" s="144"/>
      <c r="M150" s="353" t="s">
        <v>31</v>
      </c>
      <c r="N150" s="353"/>
      <c r="O150" s="353" t="s">
        <v>32</v>
      </c>
      <c r="P150" s="353"/>
      <c r="Q150" s="145"/>
      <c r="R150" s="353" t="s">
        <v>31</v>
      </c>
      <c r="S150" s="353"/>
      <c r="T150" s="353" t="s">
        <v>32</v>
      </c>
      <c r="U150" s="353"/>
      <c r="V150" s="145"/>
      <c r="W150" s="353" t="s">
        <v>31</v>
      </c>
      <c r="X150" s="353"/>
      <c r="Y150" s="353" t="s">
        <v>32</v>
      </c>
      <c r="Z150" s="353"/>
    </row>
    <row r="151" spans="1:26" ht="16.8" x14ac:dyDescent="0.3">
      <c r="A151" s="356"/>
      <c r="B151" s="126"/>
      <c r="C151" s="127" t="s">
        <v>29</v>
      </c>
      <c r="D151" s="127" t="s">
        <v>25</v>
      </c>
      <c r="E151" s="127" t="s">
        <v>24</v>
      </c>
      <c r="F151" s="127" t="s">
        <v>26</v>
      </c>
      <c r="G151" s="128"/>
      <c r="H151" s="127" t="s">
        <v>33</v>
      </c>
      <c r="I151" s="127" t="s">
        <v>34</v>
      </c>
      <c r="J151" s="127" t="s">
        <v>33</v>
      </c>
      <c r="K151" s="127" t="s">
        <v>34</v>
      </c>
      <c r="L151" s="128"/>
      <c r="M151" s="127" t="s">
        <v>33</v>
      </c>
      <c r="N151" s="127" t="s">
        <v>34</v>
      </c>
      <c r="O151" s="127" t="s">
        <v>33</v>
      </c>
      <c r="P151" s="127" t="s">
        <v>34</v>
      </c>
      <c r="Q151" s="128"/>
      <c r="R151" s="127" t="s">
        <v>33</v>
      </c>
      <c r="S151" s="127" t="s">
        <v>34</v>
      </c>
      <c r="T151" s="127" t="s">
        <v>33</v>
      </c>
      <c r="U151" s="127" t="s">
        <v>34</v>
      </c>
      <c r="V151" s="128"/>
      <c r="W151" s="127" t="s">
        <v>33</v>
      </c>
      <c r="X151" s="127" t="s">
        <v>34</v>
      </c>
      <c r="Y151" s="127" t="s">
        <v>33</v>
      </c>
      <c r="Z151" s="127" t="s">
        <v>34</v>
      </c>
    </row>
    <row r="152" spans="1:26" x14ac:dyDescent="0.3">
      <c r="A152" s="146" t="s">
        <v>0</v>
      </c>
      <c r="B152" s="147"/>
      <c r="C152" s="164">
        <f>'Tab. RF.IS.App.3a'!C152/'Tab. RF.IS.App.3a'!C175*100</f>
        <v>6.2450655960759942</v>
      </c>
      <c r="D152" s="164">
        <f>'Tab. RF.IS.App.3a'!D152/'Tab. RF.IS.App.3a'!D175*100</f>
        <v>6.875241405948243</v>
      </c>
      <c r="E152" s="164">
        <f>'Tab. RF.IS.App.3a'!E152/'Tab. RF.IS.App.3a'!E175*100</f>
        <v>7.1264773328629394</v>
      </c>
      <c r="F152" s="164">
        <f>'Tab. RF.IS.App.3a'!F152/'Tab. RF.IS.App.3a'!F175*100</f>
        <v>6.6216155336306706</v>
      </c>
      <c r="G152" s="102"/>
      <c r="H152" s="41">
        <f>'Tab. RF.IS.App.3a'!H152/'Tab. RF.IS.App.3a'!H175*100</f>
        <v>6.9461077844311383</v>
      </c>
      <c r="I152" s="41">
        <f>'Tab. RF.IS.App.3a'!I152/'Tab. RF.IS.App.3a'!I175*100</f>
        <v>7.2139303482587067</v>
      </c>
      <c r="J152" s="41">
        <f>'Tab. RF.IS.App.3a'!J152/'Tab. RF.IS.App.3a'!J175*100</f>
        <v>6.0570496382318249</v>
      </c>
      <c r="K152" s="41">
        <f>'Tab. RF.IS.App.3a'!K152/'Tab. RF.IS.App.3a'!K175*100</f>
        <v>6.636507936507936</v>
      </c>
      <c r="L152" s="102"/>
      <c r="M152" s="41">
        <f>'Tab. RF.IS.App.3a'!M152/'Tab. RF.IS.App.3a'!M175*100</f>
        <v>7.9207920792079207</v>
      </c>
      <c r="N152" s="41">
        <f>'Tab. RF.IS.App.3a'!N152/'Tab. RF.IS.App.3a'!N175*100</f>
        <v>6.9271758436944939</v>
      </c>
      <c r="O152" s="41">
        <f>'Tab. RF.IS.App.3a'!O152/'Tab. RF.IS.App.3a'!O175*100</f>
        <v>7.5665933528836753</v>
      </c>
      <c r="P152" s="41">
        <f>'Tab. RF.IS.App.3a'!P152/'Tab. RF.IS.App.3a'!P175*100</f>
        <v>7.7190451206715638</v>
      </c>
      <c r="Q152" s="102"/>
      <c r="R152" s="41">
        <f>'Tab. RF.IS.App.3a'!R152/'Tab. RF.IS.App.3a'!R175*100</f>
        <v>7.623318385650224</v>
      </c>
      <c r="S152" s="41">
        <f>'Tab. RF.IS.App.3a'!S152/'Tab. RF.IS.App.3a'!S175*100</f>
        <v>7.0512820512820511</v>
      </c>
      <c r="T152" s="41">
        <f>'Tab. RF.IS.App.3a'!T152/'Tab. RF.IS.App.3a'!T175*100</f>
        <v>6.8260427263479144</v>
      </c>
      <c r="U152" s="41">
        <f>'Tab. RF.IS.App.3a'!U152/'Tab. RF.IS.App.3a'!U175*100</f>
        <v>7.7012108262108265</v>
      </c>
      <c r="V152" s="102"/>
      <c r="W152" s="41">
        <f>'Tab. RF.IS.App.3a'!W152/'Tab. RF.IS.App.3a'!W175*100</f>
        <v>7.14936247723133</v>
      </c>
      <c r="X152" s="41">
        <f>'Tab. RF.IS.App.3a'!X152/'Tab. RF.IS.App.3a'!X175*100</f>
        <v>7.047768206734534</v>
      </c>
      <c r="Y152" s="41">
        <f>'Tab. RF.IS.App.3a'!Y152/'Tab. RF.IS.App.3a'!Y175*100</f>
        <v>6.3245672108517743</v>
      </c>
      <c r="Z152" s="41">
        <f>'Tab. RF.IS.App.3a'!Z152/'Tab. RF.IS.App.3a'!Z175*100</f>
        <v>7.1489297859571916</v>
      </c>
    </row>
    <row r="153" spans="1:26" x14ac:dyDescent="0.3">
      <c r="A153" s="146" t="s">
        <v>1</v>
      </c>
      <c r="B153" s="147"/>
      <c r="C153" s="164">
        <f>'Tab. RF.IS.App.3a'!C153/'Tab. RF.IS.App.3a'!C175*100</f>
        <v>0.16504006316037023</v>
      </c>
      <c r="D153" s="164">
        <f>'Tab. RF.IS.App.3a'!D153/'Tab. RF.IS.App.3a'!D175*100</f>
        <v>0.11587485515643105</v>
      </c>
      <c r="E153" s="164">
        <f>'Tab. RF.IS.App.3a'!E153/'Tab. RF.IS.App.3a'!E175*100</f>
        <v>0.10583877227024166</v>
      </c>
      <c r="F153" s="164">
        <f>'Tab. RF.IS.App.3a'!F153/'Tab. RF.IS.App.3a'!F175*100</f>
        <v>0.1684912375546245</v>
      </c>
      <c r="G153" s="102"/>
      <c r="H153" s="41">
        <f>'Tab. RF.IS.App.3a'!H153/'Tab. RF.IS.App.3a'!H175*100</f>
        <v>0.14970059880239522</v>
      </c>
      <c r="I153" s="41">
        <f>'Tab. RF.IS.App.3a'!I153/'Tab. RF.IS.App.3a'!I175*100</f>
        <v>0</v>
      </c>
      <c r="J153" s="41">
        <f>'Tab. RF.IS.App.3a'!J153/'Tab. RF.IS.App.3a'!J175*100</f>
        <v>0.16489352338143218</v>
      </c>
      <c r="K153" s="41">
        <f>'Tab. RF.IS.App.3a'!K153/'Tab. RF.IS.App.3a'!K175*100</f>
        <v>0.16507936507936508</v>
      </c>
      <c r="L153" s="102"/>
      <c r="M153" s="41">
        <f>'Tab. RF.IS.App.3a'!M153/'Tab. RF.IS.App.3a'!M175*100</f>
        <v>0.16501650165016502</v>
      </c>
      <c r="N153" s="41">
        <f>'Tab. RF.IS.App.3a'!N153/'Tab. RF.IS.App.3a'!N175*100</f>
        <v>0</v>
      </c>
      <c r="O153" s="41">
        <f>'Tab. RF.IS.App.3a'!O153/'Tab. RF.IS.App.3a'!O175*100</f>
        <v>0.14968230694037146</v>
      </c>
      <c r="P153" s="41">
        <f>'Tab. RF.IS.App.3a'!P153/'Tab. RF.IS.App.3a'!P175*100</f>
        <v>0.18144456103532702</v>
      </c>
      <c r="Q153" s="102"/>
      <c r="R153" s="41">
        <f>'Tab. RF.IS.App.3a'!R153/'Tab. RF.IS.App.3a'!R175*100</f>
        <v>0</v>
      </c>
      <c r="S153" s="41">
        <f>'Tab. RF.IS.App.3a'!S153/'Tab. RF.IS.App.3a'!S175*100</f>
        <v>0</v>
      </c>
      <c r="T153" s="41">
        <f>'Tab. RF.IS.App.3a'!T153/'Tab. RF.IS.App.3a'!T175*100</f>
        <v>0.21363173957273654</v>
      </c>
      <c r="U153" s="41">
        <f>'Tab. RF.IS.App.3a'!U153/'Tab. RF.IS.App.3a'!U175*100</f>
        <v>0.20477207977207976</v>
      </c>
      <c r="V153" s="102"/>
      <c r="W153" s="41">
        <f>'Tab. RF.IS.App.3a'!W153/'Tab. RF.IS.App.3a'!W175*100</f>
        <v>0.13661202185792351</v>
      </c>
      <c r="X153" s="41">
        <f>'Tab. RF.IS.App.3a'!X153/'Tab. RF.IS.App.3a'!X175*100</f>
        <v>0</v>
      </c>
      <c r="Y153" s="41">
        <f>'Tab. RF.IS.App.3a'!Y153/'Tab. RF.IS.App.3a'!Y175*100</f>
        <v>0.16480498077275224</v>
      </c>
      <c r="Z153" s="41">
        <f>'Tab. RF.IS.App.3a'!Z153/'Tab. RF.IS.App.3a'!Z175*100</f>
        <v>0.17503500700140029</v>
      </c>
    </row>
    <row r="154" spans="1:26" x14ac:dyDescent="0.3">
      <c r="A154" s="146" t="s">
        <v>2</v>
      </c>
      <c r="B154" s="147"/>
      <c r="C154" s="164">
        <f>'Tab. RF.IS.App.3a'!C154/'Tab. RF.IS.App.3a'!C175*100</f>
        <v>19.390317649627924</v>
      </c>
      <c r="D154" s="164">
        <f>'Tab. RF.IS.App.3a'!D154/'Tab. RF.IS.App.3a'!D175*100</f>
        <v>15.758980301274622</v>
      </c>
      <c r="E154" s="164">
        <f>'Tab. RF.IS.App.3a'!E154/'Tab. RF.IS.App.3a'!E175*100</f>
        <v>15.470100546833656</v>
      </c>
      <c r="F154" s="164">
        <f>'Tab. RF.IS.App.3a'!F154/'Tab. RF.IS.App.3a'!F175*100</f>
        <v>17.565136429847879</v>
      </c>
      <c r="G154" s="102"/>
      <c r="H154" s="41">
        <f>'Tab. RF.IS.App.3a'!H154/'Tab. RF.IS.App.3a'!H175*100</f>
        <v>16.946107784431138</v>
      </c>
      <c r="I154" s="41">
        <f>'Tab. RF.IS.App.3a'!I154/'Tab. RF.IS.App.3a'!I175*100</f>
        <v>18.159203980099502</v>
      </c>
      <c r="J154" s="41">
        <f>'Tab. RF.IS.App.3a'!J154/'Tab. RF.IS.App.3a'!J175*100</f>
        <v>20.286597853450147</v>
      </c>
      <c r="K154" s="41">
        <f>'Tab. RF.IS.App.3a'!K154/'Tab. RF.IS.App.3a'!K175*100</f>
        <v>19.211111111111112</v>
      </c>
      <c r="L154" s="102"/>
      <c r="M154" s="41">
        <f>'Tab. RF.IS.App.3a'!M154/'Tab. RF.IS.App.3a'!M175*100</f>
        <v>11.881188118811881</v>
      </c>
      <c r="N154" s="41">
        <f>'Tab. RF.IS.App.3a'!N154/'Tab. RF.IS.App.3a'!N175*100</f>
        <v>10.301953818827709</v>
      </c>
      <c r="O154" s="41">
        <f>'Tab. RF.IS.App.3a'!O154/'Tab. RF.IS.App.3a'!O175*100</f>
        <v>9.9615102639296182</v>
      </c>
      <c r="P154" s="41">
        <f>'Tab. RF.IS.App.3a'!P154/'Tab. RF.IS.App.3a'!P175*100</f>
        <v>9.5706540748513458</v>
      </c>
      <c r="Q154" s="102"/>
      <c r="R154" s="41">
        <f>'Tab. RF.IS.App.3a'!R154/'Tab. RF.IS.App.3a'!R175*100</f>
        <v>13.004484304932735</v>
      </c>
      <c r="S154" s="41">
        <f>'Tab. RF.IS.App.3a'!S154/'Tab. RF.IS.App.3a'!S175*100</f>
        <v>16.025641025641026</v>
      </c>
      <c r="T154" s="41">
        <f>'Tab. RF.IS.App.3a'!T154/'Tab. RF.IS.App.3a'!T175*100</f>
        <v>19.389623601220755</v>
      </c>
      <c r="U154" s="41">
        <f>'Tab. RF.IS.App.3a'!U154/'Tab. RF.IS.App.3a'!U175*100</f>
        <v>20.16559829059829</v>
      </c>
      <c r="V154" s="102"/>
      <c r="W154" s="41">
        <f>'Tab. RF.IS.App.3a'!W154/'Tab. RF.IS.App.3a'!W175*100</f>
        <v>15.846994535519126</v>
      </c>
      <c r="X154" s="41">
        <f>'Tab. RF.IS.App.3a'!X154/'Tab. RF.IS.App.3a'!X175*100</f>
        <v>14.17384494909945</v>
      </c>
      <c r="Y154" s="41">
        <f>'Tab. RF.IS.App.3a'!Y154/'Tab. RF.IS.App.3a'!Y175*100</f>
        <v>18.658177566802362</v>
      </c>
      <c r="Z154" s="41">
        <f>'Tab. RF.IS.App.3a'!Z154/'Tab. RF.IS.App.3a'!Z175*100</f>
        <v>15.624791624991666</v>
      </c>
    </row>
    <row r="155" spans="1:26" x14ac:dyDescent="0.3">
      <c r="A155" s="146" t="s">
        <v>3</v>
      </c>
      <c r="B155" s="147"/>
      <c r="C155" s="164">
        <f>'Tab. RF.IS.App.3a'!C155/'Tab. RF.IS.App.3a'!C175*100</f>
        <v>1.4068300549293646</v>
      </c>
      <c r="D155" s="164">
        <f>'Tab. RF.IS.App.3a'!D155/'Tab. RF.IS.App.3a'!D175*100</f>
        <v>1.6608729239088449</v>
      </c>
      <c r="E155" s="164">
        <f>'Tab. RF.IS.App.3a'!E155/'Tab. RF.IS.App.3a'!E175*100</f>
        <v>1.6581407655671194</v>
      </c>
      <c r="F155" s="164">
        <f>'Tab. RF.IS.App.3a'!F155/'Tab. RF.IS.App.3a'!F175*100</f>
        <v>1.3383189920559835</v>
      </c>
      <c r="G155" s="102"/>
      <c r="H155" s="41">
        <f>'Tab. RF.IS.App.3a'!H155/'Tab. RF.IS.App.3a'!H175*100</f>
        <v>1.5568862275449102</v>
      </c>
      <c r="I155" s="41">
        <f>'Tab. RF.IS.App.3a'!I155/'Tab. RF.IS.App.3a'!I175*100</f>
        <v>0.74626865671641784</v>
      </c>
      <c r="J155" s="41">
        <f>'Tab. RF.IS.App.3a'!J155/'Tab. RF.IS.App.3a'!J175*100</f>
        <v>1.2956757993815027</v>
      </c>
      <c r="K155" s="41">
        <f>'Tab. RF.IS.App.3a'!K155/'Tab. RF.IS.App.3a'!K175*100</f>
        <v>1.2777777777777779</v>
      </c>
      <c r="L155" s="102"/>
      <c r="M155" s="41">
        <f>'Tab. RF.IS.App.3a'!M155/'Tab. RF.IS.App.3a'!M175*100</f>
        <v>1.6501650165016499</v>
      </c>
      <c r="N155" s="41">
        <f>'Tab. RF.IS.App.3a'!N155/'Tab. RF.IS.App.3a'!N175*100</f>
        <v>2.3090586145648313</v>
      </c>
      <c r="O155" s="41">
        <f>'Tab. RF.IS.App.3a'!O155/'Tab. RF.IS.App.3a'!O175*100</f>
        <v>1.2127321603128054</v>
      </c>
      <c r="P155" s="41">
        <f>'Tab. RF.IS.App.3a'!P155/'Tab. RF.IS.App.3a'!P175*100</f>
        <v>1.4690451206715633</v>
      </c>
      <c r="Q155" s="102"/>
      <c r="R155" s="41">
        <f>'Tab. RF.IS.App.3a'!R155/'Tab. RF.IS.App.3a'!R175*100</f>
        <v>1.7937219730941705</v>
      </c>
      <c r="S155" s="41">
        <f>'Tab. RF.IS.App.3a'!S155/'Tab. RF.IS.App.3a'!S175*100</f>
        <v>2.5641025641025639</v>
      </c>
      <c r="T155" s="41">
        <f>'Tab. RF.IS.App.3a'!T155/'Tab. RF.IS.App.3a'!T175*100</f>
        <v>1.9226856561546286</v>
      </c>
      <c r="U155" s="41">
        <f>'Tab. RF.IS.App.3a'!U155/'Tab. RF.IS.App.3a'!U175*100</f>
        <v>1.6470797720797723</v>
      </c>
      <c r="V155" s="102"/>
      <c r="W155" s="41">
        <f>'Tab. RF.IS.App.3a'!W155/'Tab. RF.IS.App.3a'!W175*100</f>
        <v>1.5938069216757742</v>
      </c>
      <c r="X155" s="41">
        <f>'Tab. RF.IS.App.3a'!X155/'Tab. RF.IS.App.3a'!X175*100</f>
        <v>1.8794048551292093</v>
      </c>
      <c r="Y155" s="41">
        <f>'Tab. RF.IS.App.3a'!Y155/'Tab. RF.IS.App.3a'!Y175*100</f>
        <v>1.3118664281454979</v>
      </c>
      <c r="Z155" s="41">
        <f>'Tab. RF.IS.App.3a'!Z155/'Tab. RF.IS.App.3a'!Z175*100</f>
        <v>1.3852770554110823</v>
      </c>
    </row>
    <row r="156" spans="1:26" x14ac:dyDescent="0.3">
      <c r="A156" s="146" t="s">
        <v>4</v>
      </c>
      <c r="B156" s="147"/>
      <c r="C156" s="164">
        <f>'Tab. RF.IS.App.3a'!C156/'Tab. RF.IS.App.3a'!C175*100</f>
        <v>8.0886428919386528</v>
      </c>
      <c r="D156" s="164">
        <f>'Tab. RF.IS.App.3a'!D156/'Tab. RF.IS.App.3a'!D175*100</f>
        <v>9.8686751641560448</v>
      </c>
      <c r="E156" s="164">
        <f>'Tab. RF.IS.App.3a'!E156/'Tab. RF.IS.App.3a'!E175*100</f>
        <v>9.7548068442406066</v>
      </c>
      <c r="F156" s="164">
        <f>'Tab. RF.IS.App.3a'!F156/'Tab. RF.IS.App.3a'!F175*100</f>
        <v>7.9923713414725723</v>
      </c>
      <c r="G156" s="102"/>
      <c r="H156" s="41">
        <f>'Tab. RF.IS.App.3a'!H156/'Tab. RF.IS.App.3a'!H175*100</f>
        <v>10.059880239520957</v>
      </c>
      <c r="I156" s="41">
        <f>'Tab. RF.IS.App.3a'!I156/'Tab. RF.IS.App.3a'!I175*100</f>
        <v>15.422885572139302</v>
      </c>
      <c r="J156" s="41">
        <f>'Tab. RF.IS.App.3a'!J156/'Tab. RF.IS.App.3a'!J175*100</f>
        <v>8.0563102580202219</v>
      </c>
      <c r="K156" s="41">
        <f>'Tab. RF.IS.App.3a'!K156/'Tab. RF.IS.App.3a'!K175*100</f>
        <v>9.2253968253968246</v>
      </c>
      <c r="L156" s="102"/>
      <c r="M156" s="41">
        <f>'Tab. RF.IS.App.3a'!M156/'Tab. RF.IS.App.3a'!M175*100</f>
        <v>8.4158415841584162</v>
      </c>
      <c r="N156" s="41">
        <f>'Tab. RF.IS.App.3a'!N156/'Tab. RF.IS.App.3a'!N175*100</f>
        <v>8.8809946714031973</v>
      </c>
      <c r="O156" s="41">
        <f>'Tab. RF.IS.App.3a'!O156/'Tab. RF.IS.App.3a'!O175*100</f>
        <v>7.1297653958944291</v>
      </c>
      <c r="P156" s="41">
        <f>'Tab. RF.IS.App.3a'!P156/'Tab. RF.IS.App.3a'!P175*100</f>
        <v>7.6949982511367612</v>
      </c>
      <c r="Q156" s="102"/>
      <c r="R156" s="41">
        <f>'Tab. RF.IS.App.3a'!R156/'Tab. RF.IS.App.3a'!R175*100</f>
        <v>6.9506726457399113</v>
      </c>
      <c r="S156" s="41">
        <f>'Tab. RF.IS.App.3a'!S156/'Tab. RF.IS.App.3a'!S175*100</f>
        <v>7.3717948717948723</v>
      </c>
      <c r="T156" s="41">
        <f>'Tab. RF.IS.App.3a'!T156/'Tab. RF.IS.App.3a'!T175*100</f>
        <v>5.6561546286876911</v>
      </c>
      <c r="U156" s="41">
        <f>'Tab. RF.IS.App.3a'!U156/'Tab. RF.IS.App.3a'!U175*100</f>
        <v>5.8760683760683756</v>
      </c>
      <c r="V156" s="102"/>
      <c r="W156" s="41">
        <f>'Tab. RF.IS.App.3a'!W156/'Tab. RF.IS.App.3a'!W175*100</f>
        <v>9.5173041894353361</v>
      </c>
      <c r="X156" s="41">
        <f>'Tab. RF.IS.App.3a'!X156/'Tab. RF.IS.App.3a'!X175*100</f>
        <v>10.571652310101801</v>
      </c>
      <c r="Y156" s="41">
        <f>'Tab. RF.IS.App.3a'!Y156/'Tab. RF.IS.App.3a'!Y175*100</f>
        <v>7.8031167392090302</v>
      </c>
      <c r="Z156" s="41">
        <f>'Tab. RF.IS.App.3a'!Z156/'Tab. RF.IS.App.3a'!Z175*100</f>
        <v>8.3283323331332948</v>
      </c>
    </row>
    <row r="157" spans="1:26" x14ac:dyDescent="0.3">
      <c r="A157" s="146" t="s">
        <v>5</v>
      </c>
      <c r="B157" s="147"/>
      <c r="C157" s="164">
        <f>'Tab. RF.IS.App.3a'!C157/'Tab. RF.IS.App.3a'!C175*100</f>
        <v>2.1270430531991735</v>
      </c>
      <c r="D157" s="164">
        <f>'Tab. RF.IS.App.3a'!D157/'Tab. RF.IS.App.3a'!D175*100</f>
        <v>2.5878717651602932</v>
      </c>
      <c r="E157" s="164">
        <f>'Tab. RF.IS.App.3a'!E157/'Tab. RF.IS.App.3a'!E175*100</f>
        <v>2.5048509437290525</v>
      </c>
      <c r="F157" s="164">
        <f>'Tab. RF.IS.App.3a'!F157/'Tab. RF.IS.App.3a'!F175*100</f>
        <v>1.9906593984172036</v>
      </c>
      <c r="G157" s="102"/>
      <c r="H157" s="41">
        <f>'Tab. RF.IS.App.3a'!H157/'Tab. RF.IS.App.3a'!H175*100</f>
        <v>2.6646706586826348</v>
      </c>
      <c r="I157" s="41">
        <f>'Tab. RF.IS.App.3a'!I157/'Tab. RF.IS.App.3a'!I175*100</f>
        <v>4.4776119402985071</v>
      </c>
      <c r="J157" s="41">
        <f>'Tab. RF.IS.App.3a'!J157/'Tab. RF.IS.App.3a'!J175*100</f>
        <v>1.9687465158174551</v>
      </c>
      <c r="K157" s="41">
        <f>'Tab. RF.IS.App.3a'!K157/'Tab. RF.IS.App.3a'!K175*100</f>
        <v>2.2396825396825397</v>
      </c>
      <c r="L157" s="102"/>
      <c r="M157" s="41">
        <f>'Tab. RF.IS.App.3a'!M157/'Tab. RF.IS.App.3a'!M175*100</f>
        <v>2.4752475247524752</v>
      </c>
      <c r="N157" s="41">
        <f>'Tab. RF.IS.App.3a'!N157/'Tab. RF.IS.App.3a'!N175*100</f>
        <v>1.4209591474245116</v>
      </c>
      <c r="O157" s="41">
        <f>'Tab. RF.IS.App.3a'!O157/'Tab. RF.IS.App.3a'!O175*100</f>
        <v>1.8481182795698925</v>
      </c>
      <c r="P157" s="41">
        <f>'Tab. RF.IS.App.3a'!P157/'Tab. RF.IS.App.3a'!P175*100</f>
        <v>1.7969569779643233</v>
      </c>
      <c r="Q157" s="102"/>
      <c r="R157" s="41">
        <f>'Tab. RF.IS.App.3a'!R157/'Tab. RF.IS.App.3a'!R175*100</f>
        <v>1.1210762331838564</v>
      </c>
      <c r="S157" s="41">
        <f>'Tab. RF.IS.App.3a'!S157/'Tab. RF.IS.App.3a'!S175*100</f>
        <v>2.2435897435897436</v>
      </c>
      <c r="T157" s="41">
        <f>'Tab. RF.IS.App.3a'!T157/'Tab. RF.IS.App.3a'!T175*100</f>
        <v>2.5534079348931842</v>
      </c>
      <c r="U157" s="41">
        <f>'Tab. RF.IS.App.3a'!U157/'Tab. RF.IS.App.3a'!U175*100</f>
        <v>1.6381766381766381</v>
      </c>
      <c r="V157" s="102"/>
      <c r="W157" s="41">
        <f>'Tab. RF.IS.App.3a'!W157/'Tab. RF.IS.App.3a'!W175*100</f>
        <v>2.4817850637522771</v>
      </c>
      <c r="X157" s="41">
        <f>'Tab. RF.IS.App.3a'!X157/'Tab. RF.IS.App.3a'!X175*100</f>
        <v>2.5841816758026623</v>
      </c>
      <c r="Y157" s="41">
        <f>'Tab. RF.IS.App.3a'!Y157/'Tab. RF.IS.App.3a'!Y175*100</f>
        <v>1.9771902394132754</v>
      </c>
      <c r="Z157" s="41">
        <f>'Tab. RF.IS.App.3a'!Z157/'Tab. RF.IS.App.3a'!Z175*100</f>
        <v>2.0145695805827835</v>
      </c>
    </row>
    <row r="158" spans="1:26" x14ac:dyDescent="0.3">
      <c r="A158" s="146" t="s">
        <v>6</v>
      </c>
      <c r="B158" s="147"/>
      <c r="C158" s="164">
        <f>'Tab. RF.IS.App.3a'!C158/'Tab. RF.IS.App.3a'!C175*100</f>
        <v>4.2351883892425795</v>
      </c>
      <c r="D158" s="164">
        <f>'Tab. RF.IS.App.3a'!D158/'Tab. RF.IS.App.3a'!D175*100</f>
        <v>2.085747392815759</v>
      </c>
      <c r="E158" s="164">
        <f>'Tab. RF.IS.App.3a'!E158/'Tab. RF.IS.App.3a'!E175*100</f>
        <v>2.0814958546480864</v>
      </c>
      <c r="F158" s="164">
        <f>'Tab. RF.IS.App.3a'!F158/'Tab. RF.IS.App.3a'!F175*100</f>
        <v>3.9542881170128092</v>
      </c>
      <c r="G158" s="102"/>
      <c r="H158" s="41">
        <f>'Tab. RF.IS.App.3a'!H158/'Tab. RF.IS.App.3a'!H175*100</f>
        <v>2.0059880239520957</v>
      </c>
      <c r="I158" s="41">
        <f>'Tab. RF.IS.App.3a'!I158/'Tab. RF.IS.App.3a'!I175*100</f>
        <v>2.2388059701492535</v>
      </c>
      <c r="J158" s="41">
        <f>'Tab. RF.IS.App.3a'!J158/'Tab. RF.IS.App.3a'!J175*100</f>
        <v>3.9826773778995732</v>
      </c>
      <c r="K158" s="41">
        <f>'Tab. RF.IS.App.3a'!K158/'Tab. RF.IS.App.3a'!K175*100</f>
        <v>3.8825396825396825</v>
      </c>
      <c r="L158" s="102"/>
      <c r="M158" s="41">
        <f>'Tab. RF.IS.App.3a'!M158/'Tab. RF.IS.App.3a'!M175*100</f>
        <v>2.3102310231023102</v>
      </c>
      <c r="N158" s="41">
        <f>'Tab. RF.IS.App.3a'!N158/'Tab. RF.IS.App.3a'!N175*100</f>
        <v>2.6642984014209592</v>
      </c>
      <c r="O158" s="41">
        <f>'Tab. RF.IS.App.3a'!O158/'Tab. RF.IS.App.3a'!O175*100</f>
        <v>2.9661534701857284</v>
      </c>
      <c r="P158" s="41">
        <f>'Tab. RF.IS.App.3a'!P158/'Tab. RF.IS.App.3a'!P175*100</f>
        <v>3.6463798530954876</v>
      </c>
      <c r="Q158" s="102"/>
      <c r="R158" s="41">
        <f>'Tab. RF.IS.App.3a'!R158/'Tab. RF.IS.App.3a'!R175*100</f>
        <v>1.3452914798206279</v>
      </c>
      <c r="S158" s="41">
        <f>'Tab. RF.IS.App.3a'!S158/'Tab. RF.IS.App.3a'!S175*100</f>
        <v>2.2435897435897436</v>
      </c>
      <c r="T158" s="41">
        <f>'Tab. RF.IS.App.3a'!T158/'Tab. RF.IS.App.3a'!T175*100</f>
        <v>5.7782299084435396</v>
      </c>
      <c r="U158" s="41">
        <f>'Tab. RF.IS.App.3a'!U158/'Tab. RF.IS.App.3a'!U175*100</f>
        <v>6.4636752136752147</v>
      </c>
      <c r="V158" s="102"/>
      <c r="W158" s="41">
        <f>'Tab. RF.IS.App.3a'!W158/'Tab. RF.IS.App.3a'!W175*100</f>
        <v>1.9808743169398908</v>
      </c>
      <c r="X158" s="41">
        <f>'Tab. RF.IS.App.3a'!X158/'Tab. RF.IS.App.3a'!X175*100</f>
        <v>2.427564604541895</v>
      </c>
      <c r="Y158" s="41">
        <f>'Tab. RF.IS.App.3a'!Y158/'Tab. RF.IS.App.3a'!Y175*100</f>
        <v>3.9093056122904137</v>
      </c>
      <c r="Z158" s="41">
        <f>'Tab. RF.IS.App.3a'!Z158/'Tab. RF.IS.App.3a'!Z175*100</f>
        <v>4.034140161365606</v>
      </c>
    </row>
    <row r="159" spans="1:26" x14ac:dyDescent="0.3">
      <c r="A159" s="146" t="s">
        <v>7</v>
      </c>
      <c r="B159" s="147"/>
      <c r="C159" s="164">
        <f>'Tab. RF.IS.App.3a'!C159/'Tab. RF.IS.App.3a'!C175*100</f>
        <v>10.057785019569636</v>
      </c>
      <c r="D159" s="164">
        <f>'Tab. RF.IS.App.3a'!D159/'Tab. RF.IS.App.3a'!D175*100</f>
        <v>9.7721127848590186</v>
      </c>
      <c r="E159" s="164">
        <f>'Tab. RF.IS.App.3a'!E159/'Tab. RF.IS.App.3a'!E175*100</f>
        <v>9.5078497089433771</v>
      </c>
      <c r="F159" s="164">
        <f>'Tab. RF.IS.App.3a'!F159/'Tab. RF.IS.App.3a'!F175*100</f>
        <v>9.981829376342148</v>
      </c>
      <c r="G159" s="102"/>
      <c r="H159" s="41">
        <f>'Tab. RF.IS.App.3a'!H159/'Tab. RF.IS.App.3a'!H175*100</f>
        <v>9.8502994011976046</v>
      </c>
      <c r="I159" s="41">
        <f>'Tab. RF.IS.App.3a'!I159/'Tab. RF.IS.App.3a'!I175*100</f>
        <v>16.169154228855724</v>
      </c>
      <c r="J159" s="41">
        <f>'Tab. RF.IS.App.3a'!J159/'Tab. RF.IS.App.3a'!J175*100</f>
        <v>9.6717973394048578</v>
      </c>
      <c r="K159" s="41">
        <f>'Tab. RF.IS.App.3a'!K159/'Tab. RF.IS.App.3a'!K175*100</f>
        <v>11.77936507936508</v>
      </c>
      <c r="L159" s="102"/>
      <c r="M159" s="41">
        <f>'Tab. RF.IS.App.3a'!M159/'Tab. RF.IS.App.3a'!M175*100</f>
        <v>5.1155115511551159</v>
      </c>
      <c r="N159" s="41">
        <f>'Tab. RF.IS.App.3a'!N159/'Tab. RF.IS.App.3a'!N175*100</f>
        <v>8.3481349911190055</v>
      </c>
      <c r="O159" s="41">
        <f>'Tab. RF.IS.App.3a'!O159/'Tab. RF.IS.App.3a'!O175*100</f>
        <v>10.334188660801564</v>
      </c>
      <c r="P159" s="41">
        <f>'Tab. RF.IS.App.3a'!P159/'Tab. RF.IS.App.3a'!P175*100</f>
        <v>9.5750262329485825</v>
      </c>
      <c r="Q159" s="102"/>
      <c r="R159" s="41">
        <f>'Tab. RF.IS.App.3a'!R159/'Tab. RF.IS.App.3a'!R175*100</f>
        <v>8.2959641255605376</v>
      </c>
      <c r="S159" s="41">
        <f>'Tab. RF.IS.App.3a'!S159/'Tab. RF.IS.App.3a'!S175*100</f>
        <v>9.6153846153846168</v>
      </c>
      <c r="T159" s="41">
        <f>'Tab. RF.IS.App.3a'!T159/'Tab. RF.IS.App.3a'!T175*100</f>
        <v>7.75178026449644</v>
      </c>
      <c r="U159" s="41">
        <f>'Tab. RF.IS.App.3a'!U159/'Tab. RF.IS.App.3a'!U175*100</f>
        <v>7.1848290598290596</v>
      </c>
      <c r="V159" s="102"/>
      <c r="W159" s="41">
        <f>'Tab. RF.IS.App.3a'!W159/'Tab. RF.IS.App.3a'!W175*100</f>
        <v>9.0391621129326047</v>
      </c>
      <c r="X159" s="41">
        <f>'Tab. RF.IS.App.3a'!X159/'Tab. RF.IS.App.3a'!X175*100</f>
        <v>11.119812059514487</v>
      </c>
      <c r="Y159" s="41">
        <f>'Tab. RF.IS.App.3a'!Y159/'Tab. RF.IS.App.3a'!Y175*100</f>
        <v>9.684992417092765</v>
      </c>
      <c r="Z159" s="41">
        <f>'Tab. RF.IS.App.3a'!Z159/'Tab. RF.IS.App.3a'!Z175*100</f>
        <v>10.508768420350737</v>
      </c>
    </row>
    <row r="160" spans="1:26" x14ac:dyDescent="0.3">
      <c r="A160" s="136" t="s">
        <v>8</v>
      </c>
      <c r="B160" s="148"/>
      <c r="C160" s="165">
        <f>SUM(C152:C159)</f>
        <v>51.715912717743699</v>
      </c>
      <c r="D160" s="165">
        <f t="shared" ref="D160" si="312">SUM(D152:D159)</f>
        <v>48.725376593279258</v>
      </c>
      <c r="E160" s="165">
        <f t="shared" ref="E160" si="313">SUM(E152:E159)</f>
        <v>48.209560769095077</v>
      </c>
      <c r="F160" s="165">
        <f t="shared" ref="F160" si="314">SUM(F152:F159)</f>
        <v>49.612710426333891</v>
      </c>
      <c r="G160" s="107"/>
      <c r="H160" s="56">
        <f t="shared" ref="H160" si="315">SUM(H152:H159)</f>
        <v>50.179640718562879</v>
      </c>
      <c r="I160" s="56">
        <f t="shared" ref="I160" si="316">SUM(I152:I159)</f>
        <v>64.427860696517413</v>
      </c>
      <c r="J160" s="56">
        <f t="shared" ref="J160" si="317">SUM(J152:J159)</f>
        <v>51.483748305587014</v>
      </c>
      <c r="K160" s="56">
        <f t="shared" ref="K160" si="318">SUM(K152:K159)</f>
        <v>54.417460317460311</v>
      </c>
      <c r="L160" s="107"/>
      <c r="M160" s="56">
        <f t="shared" ref="M160" si="319">SUM(M152:M159)</f>
        <v>39.933993399339933</v>
      </c>
      <c r="N160" s="56">
        <f t="shared" ref="N160" si="320">SUM(N152:N159)</f>
        <v>40.852575488454711</v>
      </c>
      <c r="O160" s="56">
        <f t="shared" ref="O160" si="321">SUM(O152:O159)</f>
        <v>41.16874389051808</v>
      </c>
      <c r="P160" s="56">
        <f t="shared" ref="P160" si="322">SUM(P152:P159)</f>
        <v>41.653550192374951</v>
      </c>
      <c r="Q160" s="107"/>
      <c r="R160" s="56">
        <f t="shared" ref="R160" si="323">SUM(R152:R159)</f>
        <v>40.134529147982065</v>
      </c>
      <c r="S160" s="56">
        <f t="shared" ref="S160" si="324">SUM(S152:S159)</f>
        <v>47.115384615384613</v>
      </c>
      <c r="T160" s="56">
        <f t="shared" ref="T160" si="325">SUM(T152:T159)</f>
        <v>50.091556459816893</v>
      </c>
      <c r="U160" s="56">
        <f t="shared" ref="U160" si="326">SUM(U152:U159)</f>
        <v>50.881410256410263</v>
      </c>
      <c r="V160" s="107"/>
      <c r="W160" s="56">
        <f t="shared" ref="W160" si="327">SUM(W152:W159)</f>
        <v>47.745901639344268</v>
      </c>
      <c r="X160" s="56">
        <f t="shared" ref="X160" si="328">SUM(X152:X159)</f>
        <v>49.804228660924039</v>
      </c>
      <c r="Y160" s="56">
        <f t="shared" ref="Y160" si="329">SUM(Y152:Y159)</f>
        <v>49.834021194577865</v>
      </c>
      <c r="Z160" s="56">
        <f t="shared" ref="Z160" si="330">SUM(Z152:Z159)</f>
        <v>49.219843968793768</v>
      </c>
    </row>
    <row r="161" spans="1:26" x14ac:dyDescent="0.3">
      <c r="A161" s="146" t="s">
        <v>9</v>
      </c>
      <c r="B161" s="147"/>
      <c r="C161" s="164">
        <f>'Tab. RF.IS.App.3a'!C161/'Tab. RF.IS.App.3a'!C175*100</f>
        <v>8.7458634996892375</v>
      </c>
      <c r="D161" s="164">
        <f>'Tab. RF.IS.App.3a'!D161/'Tab. RF.IS.App.3a'!D175*100</f>
        <v>6.5276168404789487</v>
      </c>
      <c r="E161" s="164">
        <f>'Tab. RF.IS.App.3a'!E161/'Tab. RF.IS.App.3a'!E175*100</f>
        <v>6.2268477685658841</v>
      </c>
      <c r="F161" s="164">
        <f>'Tab. RF.IS.App.3a'!F161/'Tab. RF.IS.App.3a'!F175*100</f>
        <v>8.3038248411947553</v>
      </c>
      <c r="G161" s="102"/>
      <c r="H161" s="41">
        <f>'Tab. RF.IS.App.3a'!H161/'Tab. RF.IS.App.3a'!H175*100</f>
        <v>5.9880239520958085</v>
      </c>
      <c r="I161" s="41">
        <f>'Tab. RF.IS.App.3a'!I161/'Tab. RF.IS.App.3a'!I175*100</f>
        <v>7.2139303482587067</v>
      </c>
      <c r="J161" s="41">
        <f>'Tab. RF.IS.App.3a'!J161/'Tab. RF.IS.App.3a'!J175*100</f>
        <v>8.3954862598510669</v>
      </c>
      <c r="K161" s="41">
        <f>'Tab. RF.IS.App.3a'!K161/'Tab. RF.IS.App.3a'!K175*100</f>
        <v>9.636507936507936</v>
      </c>
      <c r="L161" s="102"/>
      <c r="M161" s="41">
        <f>'Tab. RF.IS.App.3a'!M161/'Tab. RF.IS.App.3a'!M175*100</f>
        <v>4.455445544554455</v>
      </c>
      <c r="N161" s="41">
        <f>'Tab. RF.IS.App.3a'!N161/'Tab. RF.IS.App.3a'!N175*100</f>
        <v>5.5062166962699823</v>
      </c>
      <c r="O161" s="41">
        <f>'Tab. RF.IS.App.3a'!O161/'Tab. RF.IS.App.3a'!O175*100</f>
        <v>6.7082111436950145</v>
      </c>
      <c r="P161" s="41">
        <f>'Tab. RF.IS.App.3a'!P161/'Tab. RF.IS.App.3a'!P175*100</f>
        <v>6.9298705841203221</v>
      </c>
      <c r="Q161" s="102"/>
      <c r="R161" s="41">
        <f>'Tab. RF.IS.App.3a'!R161/'Tab. RF.IS.App.3a'!R175*100</f>
        <v>8.5201793721973083</v>
      </c>
      <c r="S161" s="41">
        <f>'Tab. RF.IS.App.3a'!S161/'Tab. RF.IS.App.3a'!S175*100</f>
        <v>8.9743589743589745</v>
      </c>
      <c r="T161" s="41">
        <f>'Tab. RF.IS.App.3a'!T161/'Tab. RF.IS.App.3a'!T175*100</f>
        <v>9.2166836215666326</v>
      </c>
      <c r="U161" s="41">
        <f>'Tab. RF.IS.App.3a'!U161/'Tab. RF.IS.App.3a'!U175*100</f>
        <v>8.8853276353276343</v>
      </c>
      <c r="V161" s="102"/>
      <c r="W161" s="41">
        <f>'Tab. RF.IS.App.3a'!W161/'Tab. RF.IS.App.3a'!W175*100</f>
        <v>6.0336976320582885</v>
      </c>
      <c r="X161" s="41">
        <f>'Tab. RF.IS.App.3a'!X161/'Tab. RF.IS.App.3a'!X175*100</f>
        <v>6.8911511354737662</v>
      </c>
      <c r="Y161" s="41">
        <f>'Tab. RF.IS.App.3a'!Y161/'Tab. RF.IS.App.3a'!Y175*100</f>
        <v>8.1740453284126602</v>
      </c>
      <c r="Z161" s="41">
        <f>'Tab. RF.IS.App.3a'!Z161/'Tab. RF.IS.App.3a'!Z175*100</f>
        <v>8.5342068413682739</v>
      </c>
    </row>
    <row r="162" spans="1:26" x14ac:dyDescent="0.3">
      <c r="A162" s="146" t="s">
        <v>10</v>
      </c>
      <c r="B162" s="147"/>
      <c r="C162" s="164">
        <f>'Tab. RF.IS.App.3a'!C162/'Tab. RF.IS.App.3a'!C175*100</f>
        <v>1.5038383363289716</v>
      </c>
      <c r="D162" s="164">
        <f>'Tab. RF.IS.App.3a'!D162/'Tab. RF.IS.App.3a'!D175*100</f>
        <v>1.9119351100811124</v>
      </c>
      <c r="E162" s="164">
        <f>'Tab. RF.IS.App.3a'!E162/'Tab. RF.IS.App.3a'!E175*100</f>
        <v>1.7639795378373611</v>
      </c>
      <c r="F162" s="164">
        <f>'Tab. RF.IS.App.3a'!F162/'Tab. RF.IS.App.3a'!F175*100</f>
        <v>1.528434773467886</v>
      </c>
      <c r="G162" s="102"/>
      <c r="H162" s="41">
        <f>'Tab. RF.IS.App.3a'!H162/'Tab. RF.IS.App.3a'!H175*100</f>
        <v>1.6167664670658684</v>
      </c>
      <c r="I162" s="41">
        <f>'Tab. RF.IS.App.3a'!I162/'Tab. RF.IS.App.3a'!I175*100</f>
        <v>1.4925373134328357</v>
      </c>
      <c r="J162" s="41">
        <f>'Tab. RF.IS.App.3a'!J162/'Tab. RF.IS.App.3a'!J175*100</f>
        <v>1.4904966170421272</v>
      </c>
      <c r="K162" s="41">
        <f>'Tab. RF.IS.App.3a'!K162/'Tab. RF.IS.App.3a'!K175*100</f>
        <v>1.7365079365079366</v>
      </c>
      <c r="L162" s="102"/>
      <c r="M162" s="41">
        <f>'Tab. RF.IS.App.3a'!M162/'Tab. RF.IS.App.3a'!M175*100</f>
        <v>1.6501650165016499</v>
      </c>
      <c r="N162" s="41">
        <f>'Tab. RF.IS.App.3a'!N162/'Tab. RF.IS.App.3a'!N175*100</f>
        <v>1.5985790408525755</v>
      </c>
      <c r="O162" s="41">
        <f>'Tab. RF.IS.App.3a'!O162/'Tab. RF.IS.App.3a'!O175*100</f>
        <v>1.5609726295210167</v>
      </c>
      <c r="P162" s="41">
        <f>'Tab. RF.IS.App.3a'!P162/'Tab. RF.IS.App.3a'!P175*100</f>
        <v>1.3969045120671564</v>
      </c>
      <c r="Q162" s="102"/>
      <c r="R162" s="41">
        <f>'Tab. RF.IS.App.3a'!R162/'Tab. RF.IS.App.3a'!R175*100</f>
        <v>2.9147982062780269</v>
      </c>
      <c r="S162" s="41">
        <f>'Tab. RF.IS.App.3a'!S162/'Tab. RF.IS.App.3a'!S175*100</f>
        <v>2.5641025641025639</v>
      </c>
      <c r="T162" s="41">
        <f>'Tab. RF.IS.App.3a'!T162/'Tab. RF.IS.App.3a'!T175*100</f>
        <v>1.4242115971515767</v>
      </c>
      <c r="U162" s="41">
        <f>'Tab. RF.IS.App.3a'!U162/'Tab. RF.IS.App.3a'!U175*100</f>
        <v>1.4690170940170939</v>
      </c>
      <c r="V162" s="102"/>
      <c r="W162" s="41">
        <f>'Tab. RF.IS.App.3a'!W162/'Tab. RF.IS.App.3a'!W175*100</f>
        <v>1.7531876138433518</v>
      </c>
      <c r="X162" s="41">
        <f>'Tab. RF.IS.App.3a'!X162/'Tab. RF.IS.App.3a'!X175*100</f>
        <v>1.8010963194988252</v>
      </c>
      <c r="Y162" s="41">
        <f>'Tab. RF.IS.App.3a'!Y162/'Tab. RF.IS.App.3a'!Y175*100</f>
        <v>1.4982697824668161</v>
      </c>
      <c r="Z162" s="41">
        <f>'Tab. RF.IS.App.3a'!Z162/'Tab. RF.IS.App.3a'!Z175*100</f>
        <v>1.5819830632793224</v>
      </c>
    </row>
    <row r="163" spans="1:26" x14ac:dyDescent="0.3">
      <c r="A163" s="146" t="s">
        <v>11</v>
      </c>
      <c r="B163" s="147"/>
      <c r="C163" s="164">
        <f>'Tab. RF.IS.App.3a'!C163/'Tab. RF.IS.App.3a'!C175*100</f>
        <v>3.1819556197611329</v>
      </c>
      <c r="D163" s="164">
        <f>'Tab. RF.IS.App.3a'!D163/'Tab. RF.IS.App.3a'!D175*100</f>
        <v>3.1672460409424485</v>
      </c>
      <c r="E163" s="164">
        <f>'Tab. RF.IS.App.3a'!E163/'Tab. RF.IS.App.3a'!E175*100</f>
        <v>3.0164050097018875</v>
      </c>
      <c r="F163" s="164">
        <f>'Tab. RF.IS.App.3a'!F163/'Tab. RF.IS.App.3a'!F175*100</f>
        <v>3.361715547146011</v>
      </c>
      <c r="G163" s="102"/>
      <c r="H163" s="41">
        <f>'Tab. RF.IS.App.3a'!H163/'Tab. RF.IS.App.3a'!H175*100</f>
        <v>2.874251497005988</v>
      </c>
      <c r="I163" s="41">
        <f>'Tab. RF.IS.App.3a'!I163/'Tab. RF.IS.App.3a'!I175*100</f>
        <v>2.7363184079601992</v>
      </c>
      <c r="J163" s="41">
        <f>'Tab. RF.IS.App.3a'!J163/'Tab. RF.IS.App.3a'!J175*100</f>
        <v>3.2479916438299892</v>
      </c>
      <c r="K163" s="41">
        <f>'Tab. RF.IS.App.3a'!K163/'Tab. RF.IS.App.3a'!K175*100</f>
        <v>3.7507936507936512</v>
      </c>
      <c r="L163" s="102"/>
      <c r="M163" s="41">
        <f>'Tab. RF.IS.App.3a'!M163/'Tab. RF.IS.App.3a'!M175*100</f>
        <v>2.1452145214521452</v>
      </c>
      <c r="N163" s="41">
        <f>'Tab. RF.IS.App.3a'!N163/'Tab. RF.IS.App.3a'!N175*100</f>
        <v>3.9076376554174073</v>
      </c>
      <c r="O163" s="41">
        <f>'Tab. RF.IS.App.3a'!O163/'Tab. RF.IS.App.3a'!O175*100</f>
        <v>3.5709921798631479</v>
      </c>
      <c r="P163" s="41">
        <f>'Tab. RF.IS.App.3a'!P163/'Tab. RF.IS.App.3a'!P175*100</f>
        <v>3.4102833158447012</v>
      </c>
      <c r="Q163" s="102"/>
      <c r="R163" s="41">
        <f>'Tab. RF.IS.App.3a'!R163/'Tab. RF.IS.App.3a'!R175*100</f>
        <v>4.0358744394618835</v>
      </c>
      <c r="S163" s="41">
        <f>'Tab. RF.IS.App.3a'!S163/'Tab. RF.IS.App.3a'!S175*100</f>
        <v>3.5256410256410255</v>
      </c>
      <c r="T163" s="41">
        <f>'Tab. RF.IS.App.3a'!T163/'Tab. RF.IS.App.3a'!T175*100</f>
        <v>2.4821973550356051</v>
      </c>
      <c r="U163" s="41">
        <f>'Tab. RF.IS.App.3a'!U163/'Tab. RF.IS.App.3a'!U175*100</f>
        <v>2.866809116809117</v>
      </c>
      <c r="V163" s="102"/>
      <c r="W163" s="41">
        <f>'Tab. RF.IS.App.3a'!W163/'Tab. RF.IS.App.3a'!W175*100</f>
        <v>2.8916211293260474</v>
      </c>
      <c r="X163" s="41">
        <f>'Tab. RF.IS.App.3a'!X163/'Tab. RF.IS.App.3a'!X175*100</f>
        <v>3.4455755677368831</v>
      </c>
      <c r="Y163" s="41">
        <f>'Tab. RF.IS.App.3a'!Y163/'Tab. RF.IS.App.3a'!Y175*100</f>
        <v>3.2622934655529421</v>
      </c>
      <c r="Z163" s="41">
        <f>'Tab. RF.IS.App.3a'!Z163/'Tab. RF.IS.App.3a'!Z175*100</f>
        <v>3.5382076415283055</v>
      </c>
    </row>
    <row r="164" spans="1:26" x14ac:dyDescent="0.3">
      <c r="A164" s="146" t="s">
        <v>12</v>
      </c>
      <c r="B164" s="147"/>
      <c r="C164" s="164">
        <f>'Tab. RF.IS.App.3a'!C164/'Tab. RF.IS.App.3a'!C175*100</f>
        <v>13.162889922897314</v>
      </c>
      <c r="D164" s="164">
        <f>'Tab. RF.IS.App.3a'!D164/'Tab. RF.IS.App.3a'!D175*100</f>
        <v>10.023174971031287</v>
      </c>
      <c r="E164" s="164">
        <f>'Tab. RF.IS.App.3a'!E164/'Tab. RF.IS.App.3a'!E175*100</f>
        <v>10.142882342564826</v>
      </c>
      <c r="F164" s="164">
        <f>'Tab. RF.IS.App.3a'!F164/'Tab. RF.IS.App.3a'!F175*100</f>
        <v>13.079845624784131</v>
      </c>
      <c r="G164" s="102"/>
      <c r="H164" s="41">
        <f>'Tab. RF.IS.App.3a'!H164/'Tab. RF.IS.App.3a'!H175*100</f>
        <v>9.6706586826347305</v>
      </c>
      <c r="I164" s="41">
        <f>'Tab. RF.IS.App.3a'!I164/'Tab. RF.IS.App.3a'!I175*100</f>
        <v>5.4726368159203984</v>
      </c>
      <c r="J164" s="41">
        <f>'Tab. RF.IS.App.3a'!J164/'Tab. RF.IS.App.3a'!J175*100</f>
        <v>12.75782950831216</v>
      </c>
      <c r="K164" s="41">
        <f>'Tab. RF.IS.App.3a'!K164/'Tab. RF.IS.App.3a'!K175*100</f>
        <v>11.976190476190476</v>
      </c>
      <c r="L164" s="102"/>
      <c r="M164" s="41">
        <f>'Tab. RF.IS.App.3a'!M164/'Tab. RF.IS.App.3a'!M175*100</f>
        <v>10.726072607260726</v>
      </c>
      <c r="N164" s="41">
        <f>'Tab. RF.IS.App.3a'!N164/'Tab. RF.IS.App.3a'!N175*100</f>
        <v>11.367673179396093</v>
      </c>
      <c r="O164" s="41">
        <f>'Tab. RF.IS.App.3a'!O164/'Tab. RF.IS.App.3a'!O175*100</f>
        <v>13.724951124144672</v>
      </c>
      <c r="P164" s="41">
        <f>'Tab. RF.IS.App.3a'!P164/'Tab. RF.IS.App.3a'!P175*100</f>
        <v>14.712311997201818</v>
      </c>
      <c r="Q164" s="102"/>
      <c r="R164" s="41">
        <f>'Tab. RF.IS.App.3a'!R164/'Tab. RF.IS.App.3a'!R175*100</f>
        <v>16.367713004484305</v>
      </c>
      <c r="S164" s="41">
        <f>'Tab. RF.IS.App.3a'!S164/'Tab. RF.IS.App.3a'!S175*100</f>
        <v>8.9743589743589745</v>
      </c>
      <c r="T164" s="41">
        <f>'Tab. RF.IS.App.3a'!T164/'Tab. RF.IS.App.3a'!T175*100</f>
        <v>14.5676500508647</v>
      </c>
      <c r="U164" s="41">
        <f>'Tab. RF.IS.App.3a'!U164/'Tab. RF.IS.App.3a'!U175*100</f>
        <v>14.325142450142451</v>
      </c>
      <c r="V164" s="102"/>
      <c r="W164" s="41">
        <f>'Tab. RF.IS.App.3a'!W164/'Tab. RF.IS.App.3a'!W175*100</f>
        <v>10.496357012750455</v>
      </c>
      <c r="X164" s="41">
        <f>'Tab. RF.IS.App.3a'!X164/'Tab. RF.IS.App.3a'!X175*100</f>
        <v>8.9271730618637424</v>
      </c>
      <c r="Y164" s="41">
        <f>'Tab. RF.IS.App.3a'!Y164/'Tab. RF.IS.App.3a'!Y175*100</f>
        <v>12.990013099883088</v>
      </c>
      <c r="Z164" s="41">
        <f>'Tab. RF.IS.App.3a'!Z164/'Tab. RF.IS.App.3a'!Z175*100</f>
        <v>13.239314529572582</v>
      </c>
    </row>
    <row r="165" spans="1:26" x14ac:dyDescent="0.3">
      <c r="A165" s="149" t="s">
        <v>13</v>
      </c>
      <c r="B165" s="150"/>
      <c r="C165" s="166">
        <f>SUM(C161:C164)</f>
        <v>26.594547378676658</v>
      </c>
      <c r="D165" s="167">
        <f t="shared" ref="D165" si="331">SUM(D161:D164)</f>
        <v>21.629972962533795</v>
      </c>
      <c r="E165" s="167">
        <f t="shared" ref="E165" si="332">SUM(E161:E164)</f>
        <v>21.15011465866996</v>
      </c>
      <c r="F165" s="166">
        <f t="shared" ref="F165" si="333">SUM(F161:F164)</f>
        <v>26.273820786592783</v>
      </c>
      <c r="G165" s="107"/>
      <c r="H165" s="168">
        <f>SUM(H161:H164)</f>
        <v>20.149700598802397</v>
      </c>
      <c r="I165" s="43">
        <f t="shared" ref="I165" si="334">SUM(I161:I164)</f>
        <v>16.915422885572141</v>
      </c>
      <c r="J165" s="43">
        <f t="shared" ref="J165" si="335">SUM(J161:J164)</f>
        <v>25.891804029035342</v>
      </c>
      <c r="K165" s="43">
        <f t="shared" ref="K165" si="336">SUM(K161:K164)</f>
        <v>27.1</v>
      </c>
      <c r="L165" s="107"/>
      <c r="M165" s="168">
        <f>SUM(M161:M164)</f>
        <v>18.976897689768975</v>
      </c>
      <c r="N165" s="168">
        <f t="shared" ref="N165" si="337">SUM(N161:N164)</f>
        <v>22.380106571936057</v>
      </c>
      <c r="O165" s="168">
        <f t="shared" ref="O165" si="338">SUM(O161:O164)</f>
        <v>25.565127077223849</v>
      </c>
      <c r="P165" s="168">
        <f t="shared" ref="P165" si="339">SUM(P161:P164)</f>
        <v>26.449370409234</v>
      </c>
      <c r="Q165" s="107"/>
      <c r="R165" s="43">
        <f>SUM(R161:R164)</f>
        <v>31.838565022421523</v>
      </c>
      <c r="S165" s="43">
        <f t="shared" ref="S165" si="340">SUM(S161:S164)</f>
        <v>24.03846153846154</v>
      </c>
      <c r="T165" s="43">
        <f t="shared" ref="T165" si="341">SUM(T161:T164)</f>
        <v>27.690742624618515</v>
      </c>
      <c r="U165" s="43">
        <f t="shared" ref="U165" si="342">SUM(U161:U164)</f>
        <v>27.546296296296298</v>
      </c>
      <c r="V165" s="107"/>
      <c r="W165" s="168">
        <f>SUM(W161:W164)</f>
        <v>21.174863387978142</v>
      </c>
      <c r="X165" s="168">
        <f t="shared" ref="X165" si="343">SUM(X161:X164)</f>
        <v>21.064996084573217</v>
      </c>
      <c r="Y165" s="43">
        <f t="shared" ref="Y165" si="344">SUM(Y161:Y164)</f>
        <v>25.924621676315503</v>
      </c>
      <c r="Z165" s="43">
        <f t="shared" ref="Z165" si="345">SUM(Z161:Z164)</f>
        <v>26.893712075748482</v>
      </c>
    </row>
    <row r="166" spans="1:26" x14ac:dyDescent="0.3">
      <c r="A166" s="146" t="s">
        <v>14</v>
      </c>
      <c r="B166" s="147"/>
      <c r="C166" s="164">
        <f>'Tab. RF.IS.App.3a'!C166/'Tab. RF.IS.App.3a'!C175*100</f>
        <v>1.9590633451479063</v>
      </c>
      <c r="D166" s="164">
        <f>'Tab. RF.IS.App.3a'!D166/'Tab. RF.IS.App.3a'!D175*100</f>
        <v>2.9161838547701815</v>
      </c>
      <c r="E166" s="164">
        <f>'Tab. RF.IS.App.3a'!E166/'Tab. RF.IS.App.3a'!E175*100</f>
        <v>2.9105662374316457</v>
      </c>
      <c r="F166" s="164">
        <f>'Tab. RF.IS.App.3a'!F166/'Tab. RF.IS.App.3a'!F175*100</f>
        <v>2.1180039344656185</v>
      </c>
      <c r="G166" s="102"/>
      <c r="H166" s="41">
        <f>'Tab. RF.IS.App.3a'!H166/'Tab. RF.IS.App.3a'!H175*100</f>
        <v>2.874251497005988</v>
      </c>
      <c r="I166" s="41">
        <f>'Tab. RF.IS.App.3a'!I166/'Tab. RF.IS.App.3a'!I175*100</f>
        <v>3.4825870646766171</v>
      </c>
      <c r="J166" s="41">
        <f>'Tab. RF.IS.App.3a'!J166/'Tab. RF.IS.App.3a'!J175*100</f>
        <v>1.988111235645168</v>
      </c>
      <c r="K166" s="41">
        <f>'Tab. RF.IS.App.3a'!K166/'Tab. RF.IS.App.3a'!K175*100</f>
        <v>2.1857142857142855</v>
      </c>
      <c r="L166" s="102"/>
      <c r="M166" s="41">
        <f>'Tab. RF.IS.App.3a'!M166/'Tab. RF.IS.App.3a'!M175*100</f>
        <v>2.1452145214521452</v>
      </c>
      <c r="N166" s="41">
        <f>'Tab. RF.IS.App.3a'!N166/'Tab. RF.IS.App.3a'!N175*100</f>
        <v>4.0852575488454708</v>
      </c>
      <c r="O166" s="41">
        <f>'Tab. RF.IS.App.3a'!O166/'Tab. RF.IS.App.3a'!O175*100</f>
        <v>2.3674242424242422</v>
      </c>
      <c r="P166" s="41">
        <f>'Tab. RF.IS.App.3a'!P166/'Tab. RF.IS.App.3a'!P175*100</f>
        <v>2.4178034277719482</v>
      </c>
      <c r="Q166" s="102"/>
      <c r="R166" s="41">
        <f>'Tab. RF.IS.App.3a'!R166/'Tab. RF.IS.App.3a'!R175*100</f>
        <v>2.4663677130044843</v>
      </c>
      <c r="S166" s="41">
        <f>'Tab. RF.IS.App.3a'!S166/'Tab. RF.IS.App.3a'!S175*100</f>
        <v>2.5641025641025639</v>
      </c>
      <c r="T166" s="41">
        <f>'Tab. RF.IS.App.3a'!T166/'Tab. RF.IS.App.3a'!T175*100</f>
        <v>2.0244150559511698</v>
      </c>
      <c r="U166" s="41">
        <f>'Tab. RF.IS.App.3a'!U166/'Tab. RF.IS.App.3a'!U175*100</f>
        <v>1.8429487179487181</v>
      </c>
      <c r="V166" s="102"/>
      <c r="W166" s="41">
        <f>'Tab. RF.IS.App.3a'!W166/'Tab. RF.IS.App.3a'!W175*100</f>
        <v>2.7322404371584699</v>
      </c>
      <c r="X166" s="41">
        <f>'Tab. RF.IS.App.3a'!X166/'Tab. RF.IS.App.3a'!X175*100</f>
        <v>3.523884103367267</v>
      </c>
      <c r="Y166" s="41">
        <f>'Tab. RF.IS.App.3a'!Y166/'Tab. RF.IS.App.3a'!Y175*100</f>
        <v>2.0480892482357413</v>
      </c>
      <c r="Z166" s="41">
        <f>'Tab. RF.IS.App.3a'!Z166/'Tab. RF.IS.App.3a'!Z175*100</f>
        <v>2.2421150896846034</v>
      </c>
    </row>
    <row r="167" spans="1:26" x14ac:dyDescent="0.3">
      <c r="A167" s="146" t="s">
        <v>15</v>
      </c>
      <c r="B167" s="147"/>
      <c r="C167" s="164">
        <f>'Tab. RF.IS.App.3a'!C167/'Tab. RF.IS.App.3a'!C175*100</f>
        <v>0.23391174346138988</v>
      </c>
      <c r="D167" s="164">
        <f>'Tab. RF.IS.App.3a'!D167/'Tab. RF.IS.App.3a'!D175*100</f>
        <v>0.54074932406334486</v>
      </c>
      <c r="E167" s="164">
        <f>'Tab. RF.IS.App.3a'!E167/'Tab. RF.IS.App.3a'!E175*100</f>
        <v>0.56447345210795552</v>
      </c>
      <c r="F167" s="164">
        <f>'Tab. RF.IS.App.3a'!F167/'Tab. RF.IS.App.3a'!F175*100</f>
        <v>0.28652520610893362</v>
      </c>
      <c r="G167" s="102"/>
      <c r="H167" s="41">
        <f>'Tab. RF.IS.App.3a'!H167/'Tab. RF.IS.App.3a'!H175*100</f>
        <v>0.6586826347305389</v>
      </c>
      <c r="I167" s="41">
        <f>'Tab. RF.IS.App.3a'!I167/'Tab. RF.IS.App.3a'!I175*100</f>
        <v>0</v>
      </c>
      <c r="J167" s="41">
        <f>'Tab. RF.IS.App.3a'!J167/'Tab. RF.IS.App.3a'!J175*100</f>
        <v>0.25819626436950233</v>
      </c>
      <c r="K167" s="41">
        <f>'Tab. RF.IS.App.3a'!K167/'Tab. RF.IS.App.3a'!K175*100</f>
        <v>0.22063492063492063</v>
      </c>
      <c r="L167" s="102"/>
      <c r="M167" s="41">
        <f>'Tab. RF.IS.App.3a'!M167/'Tab. RF.IS.App.3a'!M175*100</f>
        <v>0.49504950495049505</v>
      </c>
      <c r="N167" s="41">
        <f>'Tab. RF.IS.App.3a'!N167/'Tab. RF.IS.App.3a'!N175*100</f>
        <v>0.71047957371225579</v>
      </c>
      <c r="O167" s="41">
        <f>'Tab. RF.IS.App.3a'!O167/'Tab. RF.IS.App.3a'!O175*100</f>
        <v>0.4337732160312805</v>
      </c>
      <c r="P167" s="41">
        <f>'Tab. RF.IS.App.3a'!P167/'Tab. RF.IS.App.3a'!P175*100</f>
        <v>0.41754109828611408</v>
      </c>
      <c r="Q167" s="102"/>
      <c r="R167" s="41">
        <f>'Tab. RF.IS.App.3a'!R167/'Tab. RF.IS.App.3a'!R175*100</f>
        <v>0.44843049327354262</v>
      </c>
      <c r="S167" s="41">
        <f>'Tab. RF.IS.App.3a'!S167/'Tab. RF.IS.App.3a'!S175*100</f>
        <v>0.32051282051282048</v>
      </c>
      <c r="T167" s="41">
        <f>'Tab. RF.IS.App.3a'!T167/'Tab. RF.IS.App.3a'!T175*100</f>
        <v>0.20345879959308238</v>
      </c>
      <c r="U167" s="41">
        <f>'Tab. RF.IS.App.3a'!U167/'Tab. RF.IS.App.3a'!U175*100</f>
        <v>0.19586894586894588</v>
      </c>
      <c r="V167" s="102"/>
      <c r="W167" s="41">
        <f>'Tab. RF.IS.App.3a'!W167/'Tab. RF.IS.App.3a'!W175*100</f>
        <v>0.61475409836065575</v>
      </c>
      <c r="X167" s="41">
        <f>'Tab. RF.IS.App.3a'!X167/'Tab. RF.IS.App.3a'!X175*100</f>
        <v>0.39154267815191857</v>
      </c>
      <c r="Y167" s="41">
        <f>'Tab. RF.IS.App.3a'!Y167/'Tab. RF.IS.App.3a'!Y175*100</f>
        <v>0.2826569755703614</v>
      </c>
      <c r="Z167" s="41">
        <f>'Tab. RF.IS.App.3a'!Z167/'Tab. RF.IS.App.3a'!Z175*100</f>
        <v>0.29339201173568047</v>
      </c>
    </row>
    <row r="168" spans="1:26" x14ac:dyDescent="0.3">
      <c r="A168" s="146" t="s">
        <v>16</v>
      </c>
      <c r="B168" s="147"/>
      <c r="C168" s="164">
        <f>'Tab. RF.IS.App.3a'!C168/'Tab. RF.IS.App.3a'!C175*100</f>
        <v>4.6060035947657525</v>
      </c>
      <c r="D168" s="164">
        <f>'Tab. RF.IS.App.3a'!D168/'Tab. RF.IS.App.3a'!D175*100</f>
        <v>5.6199304750869059</v>
      </c>
      <c r="E168" s="164">
        <f>'Tab. RF.IS.App.3a'!E168/'Tab. RF.IS.App.3a'!E175*100</f>
        <v>5.7152937025930504</v>
      </c>
      <c r="F168" s="164">
        <f>'Tab. RF.IS.App.3a'!F168/'Tab. RF.IS.App.3a'!F175*100</f>
        <v>4.9421092940487448</v>
      </c>
      <c r="G168" s="102"/>
      <c r="H168" s="41">
        <f>'Tab. RF.IS.App.3a'!H168/'Tab. RF.IS.App.3a'!H175*100</f>
        <v>5.3592814371257482</v>
      </c>
      <c r="I168" s="41">
        <f>'Tab. RF.IS.App.3a'!I168/'Tab. RF.IS.App.3a'!I175*100</f>
        <v>3.7313432835820892</v>
      </c>
      <c r="J168" s="41">
        <f>'Tab. RF.IS.App.3a'!J168/'Tab. RF.IS.App.3a'!J175*100</f>
        <v>4.732033354262879</v>
      </c>
      <c r="K168" s="41">
        <f>'Tab. RF.IS.App.3a'!K168/'Tab. RF.IS.App.3a'!K175*100</f>
        <v>3.0238095238095237</v>
      </c>
      <c r="L168" s="102"/>
      <c r="M168" s="41">
        <f>'Tab. RF.IS.App.3a'!M168/'Tab. RF.IS.App.3a'!M175*100</f>
        <v>7.0957095709570952</v>
      </c>
      <c r="N168" s="41">
        <f>'Tab. RF.IS.App.3a'!N168/'Tab. RF.IS.App.3a'!N175*100</f>
        <v>6.2166962699822381</v>
      </c>
      <c r="O168" s="41">
        <f>'Tab. RF.IS.App.3a'!O168/'Tab. RF.IS.App.3a'!O175*100</f>
        <v>6.9403714565004879</v>
      </c>
      <c r="P168" s="41">
        <f>'Tab. RF.IS.App.3a'!P168/'Tab. RF.IS.App.3a'!P175*100</f>
        <v>6.2674886323889467</v>
      </c>
      <c r="Q168" s="102"/>
      <c r="R168" s="41">
        <f>'Tab. RF.IS.App.3a'!R168/'Tab. RF.IS.App.3a'!R175*100</f>
        <v>5.8295964125560538</v>
      </c>
      <c r="S168" s="41">
        <f>'Tab. RF.IS.App.3a'!S168/'Tab. RF.IS.App.3a'!S175*100</f>
        <v>8.3333333333333321</v>
      </c>
      <c r="T168" s="41">
        <f>'Tab. RF.IS.App.3a'!T168/'Tab. RF.IS.App.3a'!T175*100</f>
        <v>6.6429298067141405</v>
      </c>
      <c r="U168" s="41">
        <f>'Tab. RF.IS.App.3a'!U168/'Tab. RF.IS.App.3a'!U175*100</f>
        <v>6.1787749287749287</v>
      </c>
      <c r="V168" s="102"/>
      <c r="W168" s="41">
        <f>'Tab. RF.IS.App.3a'!W168/'Tab. RF.IS.App.3a'!W175*100</f>
        <v>5.6466302367941719</v>
      </c>
      <c r="X168" s="41">
        <f>'Tab. RF.IS.App.3a'!X168/'Tab. RF.IS.App.3a'!X175*100</f>
        <v>5.9514487079091616</v>
      </c>
      <c r="Y168" s="41">
        <f>'Tab. RF.IS.App.3a'!Y168/'Tab. RF.IS.App.3a'!Y175*100</f>
        <v>5.1596636288084738</v>
      </c>
      <c r="Z168" s="41">
        <f>'Tab. RF.IS.App.3a'!Z168/'Tab. RF.IS.App.3a'!Z175*100</f>
        <v>4.5559111822364473</v>
      </c>
    </row>
    <row r="169" spans="1:26" x14ac:dyDescent="0.3">
      <c r="A169" s="146" t="s">
        <v>17</v>
      </c>
      <c r="B169" s="147"/>
      <c r="C169" s="164">
        <f>'Tab. RF.IS.App.3a'!C169/'Tab. RF.IS.App.3a'!C175*100</f>
        <v>4.8642723958945764</v>
      </c>
      <c r="D169" s="164">
        <f>'Tab. RF.IS.App.3a'!D169/'Tab. RF.IS.App.3a'!D175*100</f>
        <v>7.12630359212051</v>
      </c>
      <c r="E169" s="164">
        <f>'Tab. RF.IS.App.3a'!E169/'Tab. RF.IS.App.3a'!E175*100</f>
        <v>7.2146763097548066</v>
      </c>
      <c r="F169" s="164">
        <f>'Tab. RF.IS.App.3a'!F169/'Tab. RF.IS.App.3a'!F175*100</f>
        <v>5.8103947980958388</v>
      </c>
      <c r="G169" s="102"/>
      <c r="H169" s="41">
        <f>'Tab. RF.IS.App.3a'!H169/'Tab. RF.IS.App.3a'!H175*100</f>
        <v>7.5449101796407181</v>
      </c>
      <c r="I169" s="41">
        <f>'Tab. RF.IS.App.3a'!I169/'Tab. RF.IS.App.3a'!I175*100</f>
        <v>3.7313432835820892</v>
      </c>
      <c r="J169" s="41">
        <f>'Tab. RF.IS.App.3a'!J169/'Tab. RF.IS.App.3a'!J175*100</f>
        <v>5.3569856759754249</v>
      </c>
      <c r="K169" s="41">
        <f>'Tab. RF.IS.App.3a'!K169/'Tab. RF.IS.App.3a'!K175*100</f>
        <v>4.0984126984126981</v>
      </c>
      <c r="L169" s="102"/>
      <c r="M169" s="41">
        <f>'Tab. RF.IS.App.3a'!M169/'Tab. RF.IS.App.3a'!M175*100</f>
        <v>8.7458745874587471</v>
      </c>
      <c r="N169" s="41">
        <f>'Tab. RF.IS.App.3a'!N169/'Tab. RF.IS.App.3a'!N175*100</f>
        <v>7.9928952042628776</v>
      </c>
      <c r="O169" s="41">
        <f>'Tab. RF.IS.App.3a'!O169/'Tab. RF.IS.App.3a'!O175*100</f>
        <v>8.9992668621700886</v>
      </c>
      <c r="P169" s="41">
        <f>'Tab. RF.IS.App.3a'!P169/'Tab. RF.IS.App.3a'!P175*100</f>
        <v>8.5628716334382649</v>
      </c>
      <c r="Q169" s="102"/>
      <c r="R169" s="41">
        <f>'Tab. RF.IS.App.3a'!R169/'Tab. RF.IS.App.3a'!R175*100</f>
        <v>6.9506726457399113</v>
      </c>
      <c r="S169" s="41">
        <f>'Tab. RF.IS.App.3a'!S169/'Tab. RF.IS.App.3a'!S175*100</f>
        <v>4.1666666666666661</v>
      </c>
      <c r="T169" s="41">
        <f>'Tab. RF.IS.App.3a'!T169/'Tab. RF.IS.App.3a'!T175*100</f>
        <v>3.6520854526958288</v>
      </c>
      <c r="U169" s="41">
        <f>'Tab. RF.IS.App.3a'!U169/'Tab. RF.IS.App.3a'!U175*100</f>
        <v>3.6769943019943021</v>
      </c>
      <c r="V169" s="102"/>
      <c r="W169" s="41">
        <f>'Tab. RF.IS.App.3a'!W169/'Tab. RF.IS.App.3a'!W175*100</f>
        <v>7.6502732240437163</v>
      </c>
      <c r="X169" s="41">
        <f>'Tab. RF.IS.App.3a'!X169/'Tab. RF.IS.App.3a'!X175*100</f>
        <v>5.7165231010180113</v>
      </c>
      <c r="Y169" s="41">
        <f>'Tab. RF.IS.App.3a'!Y169/'Tab. RF.IS.App.3a'!Y175*100</f>
        <v>5.838134276149292</v>
      </c>
      <c r="Z169" s="41">
        <f>'Tab. RF.IS.App.3a'!Z169/'Tab. RF.IS.App.3a'!Z175*100</f>
        <v>5.7611522304460889</v>
      </c>
    </row>
    <row r="170" spans="1:26" x14ac:dyDescent="0.3">
      <c r="A170" s="146" t="s">
        <v>18</v>
      </c>
      <c r="B170" s="147"/>
      <c r="C170" s="164">
        <f>'Tab. RF.IS.App.3a'!C170/'Tab. RF.IS.App.3a'!C175*100</f>
        <v>0.38677327778804321</v>
      </c>
      <c r="D170" s="164">
        <f>'Tab. RF.IS.App.3a'!D170/'Tab. RF.IS.App.3a'!D175*100</f>
        <v>1.0235612205484743</v>
      </c>
      <c r="E170" s="164">
        <f>'Tab. RF.IS.App.3a'!E170/'Tab. RF.IS.App.3a'!E175*100</f>
        <v>1.0407479273240432</v>
      </c>
      <c r="F170" s="164">
        <f>'Tab. RF.IS.App.3a'!F170/'Tab. RF.IS.App.3a'!F175*100</f>
        <v>0.45711882987190466</v>
      </c>
      <c r="G170" s="102"/>
      <c r="H170" s="41">
        <f>'Tab. RF.IS.App.3a'!H170/'Tab. RF.IS.App.3a'!H175*100</f>
        <v>1.0479041916167664</v>
      </c>
      <c r="I170" s="41">
        <f>'Tab. RF.IS.App.3a'!I170/'Tab. RF.IS.App.3a'!I175*100</f>
        <v>0.49751243781094528</v>
      </c>
      <c r="J170" s="41">
        <f>'Tab. RF.IS.App.3a'!J170/'Tab. RF.IS.App.3a'!J175*100</f>
        <v>0.42426340713443222</v>
      </c>
      <c r="K170" s="41">
        <f>'Tab. RF.IS.App.3a'!K170/'Tab. RF.IS.App.3a'!K175*100</f>
        <v>0.35555555555555557</v>
      </c>
      <c r="L170" s="102"/>
      <c r="M170" s="41">
        <f>'Tab. RF.IS.App.3a'!M170/'Tab. RF.IS.App.3a'!M175*100</f>
        <v>1.8151815181518154</v>
      </c>
      <c r="N170" s="41">
        <f>'Tab. RF.IS.App.3a'!N170/'Tab. RF.IS.App.3a'!N175*100</f>
        <v>0.71047957371225579</v>
      </c>
      <c r="O170" s="41">
        <f>'Tab. RF.IS.App.3a'!O170/'Tab. RF.IS.App.3a'!O175*100</f>
        <v>0.68731671554252194</v>
      </c>
      <c r="P170" s="41">
        <f>'Tab. RF.IS.App.3a'!P170/'Tab. RF.IS.App.3a'!P175*100</f>
        <v>0.62959076600209862</v>
      </c>
      <c r="Q170" s="102"/>
      <c r="R170" s="41">
        <f>'Tab. RF.IS.App.3a'!R170/'Tab. RF.IS.App.3a'!R175*100</f>
        <v>0.67264573991031396</v>
      </c>
      <c r="S170" s="41">
        <f>'Tab. RF.IS.App.3a'!S170/'Tab. RF.IS.App.3a'!S175*100</f>
        <v>1.2820512820512819</v>
      </c>
      <c r="T170" s="41">
        <f>'Tab. RF.IS.App.3a'!T170/'Tab. RF.IS.App.3a'!T175*100</f>
        <v>0.34587995930824006</v>
      </c>
      <c r="U170" s="41">
        <f>'Tab. RF.IS.App.3a'!U170/'Tab. RF.IS.App.3a'!U175*100</f>
        <v>0.24928774928774927</v>
      </c>
      <c r="V170" s="102"/>
      <c r="W170" s="41">
        <f>'Tab. RF.IS.App.3a'!W170/'Tab. RF.IS.App.3a'!W175*100</f>
        <v>1.1156648451730418</v>
      </c>
      <c r="X170" s="41">
        <f>'Tab. RF.IS.App.3a'!X170/'Tab. RF.IS.App.3a'!X175*100</f>
        <v>0.78308535630383713</v>
      </c>
      <c r="Y170" s="41">
        <f>'Tab. RF.IS.App.3a'!Y170/'Tab. RF.IS.App.3a'!Y175*100</f>
        <v>0.46107832227590512</v>
      </c>
      <c r="Z170" s="41">
        <f>'Tab. RF.IS.App.3a'!Z170/'Tab. RF.IS.App.3a'!Z175*100</f>
        <v>0.45009001800360071</v>
      </c>
    </row>
    <row r="171" spans="1:26" x14ac:dyDescent="0.3">
      <c r="A171" s="146" t="s">
        <v>19</v>
      </c>
      <c r="B171" s="147"/>
      <c r="C171" s="164">
        <f>'Tab. RF.IS.App.3a'!C171/'Tab. RF.IS.App.3a'!C175*100</f>
        <v>1.5609514370664024</v>
      </c>
      <c r="D171" s="164">
        <f>'Tab. RF.IS.App.3a'!D171/'Tab. RF.IS.App.3a'!D175*100</f>
        <v>2.9548088064889919</v>
      </c>
      <c r="E171" s="164">
        <f>'Tab. RF.IS.App.3a'!E171/'Tab. RF.IS.App.3a'!E175*100</f>
        <v>3.2633621449991179</v>
      </c>
      <c r="F171" s="164">
        <f>'Tab. RF.IS.App.3a'!F171/'Tab. RF.IS.App.3a'!F175*100</f>
        <v>1.8407892958507908</v>
      </c>
      <c r="G171" s="102"/>
      <c r="H171" s="41">
        <f>'Tab. RF.IS.App.3a'!H171/'Tab. RF.IS.App.3a'!H175*100</f>
        <v>2.6347305389221556</v>
      </c>
      <c r="I171" s="41">
        <f>'Tab. RF.IS.App.3a'!I171/'Tab. RF.IS.App.3a'!I175*100</f>
        <v>1.2437810945273633</v>
      </c>
      <c r="J171" s="41">
        <f>'Tab. RF.IS.App.3a'!J171/'Tab. RF.IS.App.3a'!J175*100</f>
        <v>1.6812097668605093</v>
      </c>
      <c r="K171" s="41">
        <f>'Tab. RF.IS.App.3a'!K171/'Tab. RF.IS.App.3a'!K175*100</f>
        <v>1.4238095238095239</v>
      </c>
      <c r="L171" s="102"/>
      <c r="M171" s="41">
        <f>'Tab. RF.IS.App.3a'!M171/'Tab. RF.IS.App.3a'!M175*100</f>
        <v>5.6105610561056105</v>
      </c>
      <c r="N171" s="41">
        <f>'Tab. RF.IS.App.3a'!N171/'Tab. RF.IS.App.3a'!N175*100</f>
        <v>3.374777975133215</v>
      </c>
      <c r="O171" s="41">
        <f>'Tab. RF.IS.App.3a'!O171/'Tab. RF.IS.App.3a'!O175*100</f>
        <v>2.82258064516129</v>
      </c>
      <c r="P171" s="41">
        <f>'Tab. RF.IS.App.3a'!P171/'Tab. RF.IS.App.3a'!P175*100</f>
        <v>2.5970619097586569</v>
      </c>
      <c r="Q171" s="102"/>
      <c r="R171" s="41">
        <f>'Tab. RF.IS.App.3a'!R171/'Tab. RF.IS.App.3a'!R175*100</f>
        <v>5.3811659192825116</v>
      </c>
      <c r="S171" s="41">
        <f>'Tab. RF.IS.App.3a'!S171/'Tab. RF.IS.App.3a'!S175*100</f>
        <v>4.8076923076923084</v>
      </c>
      <c r="T171" s="41">
        <f>'Tab. RF.IS.App.3a'!T171/'Tab. RF.IS.App.3a'!T175*100</f>
        <v>1.3631739572736521</v>
      </c>
      <c r="U171" s="41">
        <f>'Tab. RF.IS.App.3a'!U171/'Tab. RF.IS.App.3a'!U175*100</f>
        <v>1.0772792022792024</v>
      </c>
      <c r="V171" s="102"/>
      <c r="W171" s="41">
        <f>'Tab. RF.IS.App.3a'!W171/'Tab. RF.IS.App.3a'!W175*100</f>
        <v>3.3242258652094714</v>
      </c>
      <c r="X171" s="41">
        <f>'Tab. RF.IS.App.3a'!X171/'Tab. RF.IS.App.3a'!X175*100</f>
        <v>3.0540328895849647</v>
      </c>
      <c r="Y171" s="41">
        <f>'Tab. RF.IS.App.3a'!Y171/'Tab. RF.IS.App.3a'!Y175*100</f>
        <v>1.8419656398048636</v>
      </c>
      <c r="Z171" s="41">
        <f>'Tab. RF.IS.App.3a'!Z171/'Tab. RF.IS.App.3a'!Z175*100</f>
        <v>1.8387010735480429</v>
      </c>
    </row>
    <row r="172" spans="1:26" x14ac:dyDescent="0.3">
      <c r="A172" s="146" t="s">
        <v>20</v>
      </c>
      <c r="B172" s="147"/>
      <c r="C172" s="164">
        <f>'Tab. RF.IS.App.3a'!C172/'Tab. RF.IS.App.3a'!C175*100</f>
        <v>5.9645394836303778</v>
      </c>
      <c r="D172" s="164">
        <f>'Tab. RF.IS.App.3a'!D172/'Tab. RF.IS.App.3a'!D175*100</f>
        <v>6.5083043646195442</v>
      </c>
      <c r="E172" s="164">
        <f>'Tab. RF.IS.App.3a'!E172/'Tab. RF.IS.App.3a'!E175*100</f>
        <v>6.7560416299170933</v>
      </c>
      <c r="F172" s="164">
        <f>'Tab. RF.IS.App.3a'!F172/'Tab. RF.IS.App.3a'!F175*100</f>
        <v>6.3660254388731214</v>
      </c>
      <c r="G172" s="102"/>
      <c r="H172" s="41">
        <f>'Tab. RF.IS.App.3a'!H172/'Tab. RF.IS.App.3a'!H175*100</f>
        <v>6.4371257485029938</v>
      </c>
      <c r="I172" s="41">
        <f>'Tab. RF.IS.App.3a'!I172/'Tab. RF.IS.App.3a'!I175*100</f>
        <v>4.2288557213930353</v>
      </c>
      <c r="J172" s="41">
        <f>'Tab. RF.IS.App.3a'!J172/'Tab. RF.IS.App.3a'!J175*100</f>
        <v>6.1456579016859036</v>
      </c>
      <c r="K172" s="41">
        <f>'Tab. RF.IS.App.3a'!K172/'Tab. RF.IS.App.3a'!K175*100</f>
        <v>5.0365079365079364</v>
      </c>
      <c r="L172" s="102"/>
      <c r="M172" s="41">
        <f>'Tab. RF.IS.App.3a'!M172/'Tab. RF.IS.App.3a'!M175*100</f>
        <v>9.5709570957095718</v>
      </c>
      <c r="N172" s="41">
        <f>'Tab. RF.IS.App.3a'!N172/'Tab. RF.IS.App.3a'!N175*100</f>
        <v>9.946714031971581</v>
      </c>
      <c r="O172" s="41">
        <f>'Tab. RF.IS.App.3a'!O172/'Tab. RF.IS.App.3a'!O175*100</f>
        <v>8.064516129032258</v>
      </c>
      <c r="P172" s="41">
        <f>'Tab. RF.IS.App.3a'!P172/'Tab. RF.IS.App.3a'!P175*100</f>
        <v>8.0403987408184676</v>
      </c>
      <c r="Q172" s="102"/>
      <c r="R172" s="41">
        <f>'Tab. RF.IS.App.3a'!R172/'Tab. RF.IS.App.3a'!R175*100</f>
        <v>4.7085201793721971</v>
      </c>
      <c r="S172" s="41">
        <f>'Tab. RF.IS.App.3a'!S172/'Tab. RF.IS.App.3a'!S175*100</f>
        <v>5.1282051282051277</v>
      </c>
      <c r="T172" s="41">
        <f>'Tab. RF.IS.App.3a'!T172/'Tab. RF.IS.App.3a'!T175*100</f>
        <v>6.0935910478128177</v>
      </c>
      <c r="U172" s="41">
        <f>'Tab. RF.IS.App.3a'!U172/'Tab. RF.IS.App.3a'!U175*100</f>
        <v>5.6356837606837606</v>
      </c>
      <c r="V172" s="102"/>
      <c r="W172" s="41">
        <f>'Tab. RF.IS.App.3a'!W172/'Tab. RF.IS.App.3a'!W175*100</f>
        <v>6.6939890710382519</v>
      </c>
      <c r="X172" s="41">
        <f>'Tab. RF.IS.App.3a'!X172/'Tab. RF.IS.App.3a'!X175*100</f>
        <v>6.9694596711041505</v>
      </c>
      <c r="Y172" s="41">
        <f>'Tab. RF.IS.App.3a'!Y172/'Tab. RF.IS.App.3a'!Y175*100</f>
        <v>6.4381934369116198</v>
      </c>
      <c r="Z172" s="41">
        <f>'Tab. RF.IS.App.3a'!Z172/'Tab. RF.IS.App.3a'!Z175*100</f>
        <v>6.23791424951657</v>
      </c>
    </row>
    <row r="173" spans="1:26" x14ac:dyDescent="0.3">
      <c r="A173" s="146" t="s">
        <v>21</v>
      </c>
      <c r="B173" s="147"/>
      <c r="C173" s="164">
        <f>'Tab. RF.IS.App.3a'!C173/'Tab. RF.IS.App.3a'!C175*100</f>
        <v>2.1140246258252002</v>
      </c>
      <c r="D173" s="164">
        <f>'Tab. RF.IS.App.3a'!D173/'Tab. RF.IS.App.3a'!D175*100</f>
        <v>2.9548088064889919</v>
      </c>
      <c r="E173" s="164">
        <f>'Tab. RF.IS.App.3a'!E173/'Tab. RF.IS.App.3a'!E175*100</f>
        <v>3.1751631681072499</v>
      </c>
      <c r="F173" s="164">
        <f>'Tab. RF.IS.App.3a'!F173/'Tab. RF.IS.App.3a'!F175*100</f>
        <v>2.2925019897583758</v>
      </c>
      <c r="G173" s="102"/>
      <c r="H173" s="41">
        <f>'Tab. RF.IS.App.3a'!H173/'Tab. RF.IS.App.3a'!H175*100</f>
        <v>3.1137724550898205</v>
      </c>
      <c r="I173" s="41">
        <f>'Tab. RF.IS.App.3a'!I173/'Tab. RF.IS.App.3a'!I175*100</f>
        <v>1.7412935323383085</v>
      </c>
      <c r="J173" s="41">
        <f>'Tab. RF.IS.App.3a'!J173/'Tab. RF.IS.App.3a'!J175*100</f>
        <v>2.0379900594438216</v>
      </c>
      <c r="K173" s="41">
        <f>'Tab. RF.IS.App.3a'!K173/'Tab. RF.IS.App.3a'!K175*100</f>
        <v>2.138095238095238</v>
      </c>
      <c r="L173" s="102"/>
      <c r="M173" s="41">
        <f>'Tab. RF.IS.App.3a'!M173/'Tab. RF.IS.App.3a'!M175*100</f>
        <v>5.6105610561056105</v>
      </c>
      <c r="N173" s="41">
        <f>'Tab. RF.IS.App.3a'!N173/'Tab. RF.IS.App.3a'!N175*100</f>
        <v>3.7300177619893424</v>
      </c>
      <c r="O173" s="41">
        <f>'Tab. RF.IS.App.3a'!O173/'Tab. RF.IS.App.3a'!O175*100</f>
        <v>2.9508797653958947</v>
      </c>
      <c r="P173" s="41">
        <f>'Tab. RF.IS.App.3a'!P173/'Tab. RF.IS.App.3a'!P175*100</f>
        <v>2.9643231899265476</v>
      </c>
      <c r="Q173" s="102"/>
      <c r="R173" s="41">
        <f>'Tab. RF.IS.App.3a'!R173/'Tab. RF.IS.App.3a'!R175*100</f>
        <v>1.5695067264573992</v>
      </c>
      <c r="S173" s="41">
        <f>'Tab. RF.IS.App.3a'!S173/'Tab. RF.IS.App.3a'!S175*100</f>
        <v>2.2435897435897436</v>
      </c>
      <c r="T173" s="41">
        <f>'Tab. RF.IS.App.3a'!T173/'Tab. RF.IS.App.3a'!T175*100</f>
        <v>1.8921668362156665</v>
      </c>
      <c r="U173" s="41">
        <f>'Tab. RF.IS.App.3a'!U173/'Tab. RF.IS.App.3a'!U175*100</f>
        <v>2.7154558404558404</v>
      </c>
      <c r="V173" s="102"/>
      <c r="W173" s="41">
        <f>'Tab. RF.IS.App.3a'!W173/'Tab. RF.IS.App.3a'!W175*100</f>
        <v>3.3014571948998177</v>
      </c>
      <c r="X173" s="41">
        <f>'Tab. RF.IS.App.3a'!X173/'Tab. RF.IS.App.3a'!X175*100</f>
        <v>2.7407987470634301</v>
      </c>
      <c r="Y173" s="41">
        <f>'Tab. RF.IS.App.3a'!Y173/'Tab. RF.IS.App.3a'!Y175*100</f>
        <v>2.171575601350368</v>
      </c>
      <c r="Z173" s="41">
        <f>'Tab. RF.IS.App.3a'!Z173/'Tab. RF.IS.App.3a'!Z175*100</f>
        <v>2.5071681002867239</v>
      </c>
    </row>
    <row r="174" spans="1:26" ht="22.8" x14ac:dyDescent="0.3">
      <c r="A174" s="135" t="s">
        <v>22</v>
      </c>
      <c r="B174" s="148"/>
      <c r="C174" s="169">
        <f>SUM(C166:C173)</f>
        <v>21.68953990357965</v>
      </c>
      <c r="D174" s="170">
        <f t="shared" ref="D174" si="346">SUM(D166:D173)</f>
        <v>29.64465044418694</v>
      </c>
      <c r="E174" s="170">
        <f t="shared" ref="E174" si="347">SUM(E166:E173)</f>
        <v>30.640324572234963</v>
      </c>
      <c r="F174" s="169">
        <f t="shared" ref="F174" si="348">SUM(F166:F173)</f>
        <v>24.113468787073327</v>
      </c>
      <c r="G174" s="107"/>
      <c r="H174" s="48">
        <f>SUM(H166:H173)</f>
        <v>29.670658682634727</v>
      </c>
      <c r="I174" s="171">
        <f t="shared" ref="I174" si="349">SUM(I166:I173)</f>
        <v>18.656716417910449</v>
      </c>
      <c r="J174" s="171">
        <f t="shared" ref="J174" si="350">SUM(J166:J173)</f>
        <v>22.624447665377641</v>
      </c>
      <c r="K174" s="171">
        <f t="shared" ref="K174" si="351">SUM(K166:K173)</f>
        <v>18.482539682539684</v>
      </c>
      <c r="L174" s="107"/>
      <c r="M174" s="48">
        <f>SUM(M166:M173)</f>
        <v>41.089108910891085</v>
      </c>
      <c r="N174" s="48">
        <f t="shared" ref="N174" si="352">SUM(N166:N173)</f>
        <v>36.767317939609235</v>
      </c>
      <c r="O174" s="48">
        <f t="shared" ref="O174" si="353">SUM(O166:O173)</f>
        <v>33.266129032258064</v>
      </c>
      <c r="P174" s="48">
        <f t="shared" ref="P174" si="354">SUM(P166:P173)</f>
        <v>31.89707939839105</v>
      </c>
      <c r="Q174" s="107"/>
      <c r="R174" s="171">
        <f>SUM(R166:R173)</f>
        <v>28.026905829596416</v>
      </c>
      <c r="S174" s="171">
        <f t="shared" ref="S174" si="355">SUM(S166:S173)</f>
        <v>28.846153846153843</v>
      </c>
      <c r="T174" s="171">
        <f t="shared" ref="T174" si="356">SUM(T166:T173)</f>
        <v>22.217700915564595</v>
      </c>
      <c r="U174" s="171">
        <f t="shared" ref="U174" si="357">SUM(U166:U173)</f>
        <v>21.572293447293447</v>
      </c>
      <c r="V174" s="107"/>
      <c r="W174" s="48">
        <f>SUM(W166:W173)</f>
        <v>31.079234972677597</v>
      </c>
      <c r="X174" s="48">
        <f t="shared" ref="X174" si="358">SUM(X166:X173)</f>
        <v>29.130775254502737</v>
      </c>
      <c r="Y174" s="171">
        <f t="shared" ref="Y174" si="359">SUM(Y166:Y173)</f>
        <v>24.241357129106625</v>
      </c>
      <c r="Z174" s="171">
        <f t="shared" ref="Z174" si="360">SUM(Z166:Z173)</f>
        <v>23.886443955457754</v>
      </c>
    </row>
    <row r="175" spans="1:26" x14ac:dyDescent="0.3">
      <c r="A175" s="152" t="s">
        <v>54</v>
      </c>
      <c r="B175" s="153"/>
      <c r="C175" s="60">
        <f>C160+C165+C174</f>
        <v>100</v>
      </c>
      <c r="D175" s="60">
        <f t="shared" ref="D175" si="361">D160+D165+D174</f>
        <v>99.999999999999986</v>
      </c>
      <c r="E175" s="60">
        <f t="shared" ref="E175" si="362">E160+E165+E174</f>
        <v>100</v>
      </c>
      <c r="F175" s="60">
        <f t="shared" ref="F175" si="363">F160+F165+F174</f>
        <v>100</v>
      </c>
      <c r="G175" s="109"/>
      <c r="H175" s="62">
        <f>H160+H165+H174</f>
        <v>100</v>
      </c>
      <c r="I175" s="62">
        <f t="shared" ref="I175" si="364">I160+I165+I174</f>
        <v>100</v>
      </c>
      <c r="J175" s="62">
        <f t="shared" ref="J175" si="365">J160+J165+J174</f>
        <v>100</v>
      </c>
      <c r="K175" s="62">
        <f t="shared" ref="K175" si="366">K160+K165+K174</f>
        <v>100</v>
      </c>
      <c r="L175" s="109"/>
      <c r="M175" s="62">
        <f>M160+M165+M174</f>
        <v>100</v>
      </c>
      <c r="N175" s="62">
        <f t="shared" ref="N175" si="367">N160+N165+N174</f>
        <v>100</v>
      </c>
      <c r="O175" s="62">
        <f t="shared" ref="O175" si="368">O160+O165+O174</f>
        <v>99.999999999999986</v>
      </c>
      <c r="P175" s="62">
        <f t="shared" ref="P175" si="369">P160+P165+P174</f>
        <v>100</v>
      </c>
      <c r="Q175" s="109"/>
      <c r="R175" s="62">
        <f>R160+R165+R174</f>
        <v>100</v>
      </c>
      <c r="S175" s="62">
        <f t="shared" ref="S175" si="370">S160+S165+S174</f>
        <v>100</v>
      </c>
      <c r="T175" s="62">
        <f t="shared" ref="T175" si="371">T160+T165+T174</f>
        <v>100</v>
      </c>
      <c r="U175" s="62">
        <f t="shared" ref="U175" si="372">U160+U165+U174</f>
        <v>100</v>
      </c>
      <c r="V175" s="109"/>
      <c r="W175" s="62">
        <f>W160+W165+W174</f>
        <v>100</v>
      </c>
      <c r="X175" s="62">
        <f t="shared" ref="X175" si="373">X160+X165+X174</f>
        <v>100</v>
      </c>
      <c r="Y175" s="62">
        <f t="shared" ref="Y175" si="374">Y160+Y165+Y174</f>
        <v>100</v>
      </c>
      <c r="Z175" s="62">
        <f t="shared" ref="Z175" si="375">Z160+Z165+Z174</f>
        <v>100</v>
      </c>
    </row>
    <row r="177" spans="1:26" x14ac:dyDescent="0.3">
      <c r="A177" s="208" t="s">
        <v>55</v>
      </c>
      <c r="B177" s="219"/>
      <c r="C177" s="219"/>
      <c r="D177" s="219"/>
      <c r="E177" s="219"/>
      <c r="F177" s="219"/>
      <c r="G177" s="117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</row>
    <row r="178" spans="1:26" x14ac:dyDescent="0.3">
      <c r="A178" s="347" t="s">
        <v>27</v>
      </c>
      <c r="B178" s="120"/>
      <c r="C178" s="347" t="s">
        <v>23</v>
      </c>
      <c r="D178" s="347"/>
      <c r="E178" s="347"/>
      <c r="F178" s="347"/>
      <c r="G178" s="121"/>
      <c r="H178" s="349" t="s">
        <v>30</v>
      </c>
      <c r="I178" s="349"/>
      <c r="J178" s="349"/>
      <c r="K178" s="349"/>
      <c r="L178" s="122"/>
      <c r="M178" s="349" t="s">
        <v>35</v>
      </c>
      <c r="N178" s="349"/>
      <c r="O178" s="349"/>
      <c r="P178" s="349"/>
      <c r="Q178" s="123"/>
      <c r="R178" s="349" t="s">
        <v>36</v>
      </c>
      <c r="S178" s="349"/>
      <c r="T178" s="349"/>
      <c r="U178" s="349"/>
      <c r="V178" s="123"/>
      <c r="W178" s="349" t="s">
        <v>37</v>
      </c>
      <c r="X178" s="349"/>
      <c r="Y178" s="349"/>
      <c r="Z178" s="349"/>
    </row>
    <row r="179" spans="1:26" x14ac:dyDescent="0.3">
      <c r="A179" s="345"/>
      <c r="B179" s="120"/>
      <c r="C179" s="362"/>
      <c r="D179" s="362"/>
      <c r="E179" s="362"/>
      <c r="F179" s="362"/>
      <c r="G179" s="122"/>
      <c r="H179" s="361" t="s">
        <v>31</v>
      </c>
      <c r="I179" s="361"/>
      <c r="J179" s="361" t="s">
        <v>32</v>
      </c>
      <c r="K179" s="361"/>
      <c r="L179" s="124"/>
      <c r="M179" s="361" t="s">
        <v>31</v>
      </c>
      <c r="N179" s="361"/>
      <c r="O179" s="361" t="s">
        <v>32</v>
      </c>
      <c r="P179" s="361"/>
      <c r="Q179" s="125"/>
      <c r="R179" s="361" t="s">
        <v>31</v>
      </c>
      <c r="S179" s="361"/>
      <c r="T179" s="361" t="s">
        <v>32</v>
      </c>
      <c r="U179" s="361"/>
      <c r="V179" s="125"/>
      <c r="W179" s="361" t="s">
        <v>31</v>
      </c>
      <c r="X179" s="361"/>
      <c r="Y179" s="361" t="s">
        <v>32</v>
      </c>
      <c r="Z179" s="361"/>
    </row>
    <row r="180" spans="1:26" ht="16.8" x14ac:dyDescent="0.3">
      <c r="A180" s="362"/>
      <c r="B180" s="126"/>
      <c r="C180" s="127" t="s">
        <v>29</v>
      </c>
      <c r="D180" s="127" t="s">
        <v>25</v>
      </c>
      <c r="E180" s="127" t="s">
        <v>24</v>
      </c>
      <c r="F180" s="127" t="s">
        <v>26</v>
      </c>
      <c r="G180" s="128"/>
      <c r="H180" s="127" t="s">
        <v>33</v>
      </c>
      <c r="I180" s="127" t="s">
        <v>34</v>
      </c>
      <c r="J180" s="127" t="s">
        <v>33</v>
      </c>
      <c r="K180" s="127" t="s">
        <v>34</v>
      </c>
      <c r="L180" s="128"/>
      <c r="M180" s="127" t="s">
        <v>33</v>
      </c>
      <c r="N180" s="127" t="s">
        <v>34</v>
      </c>
      <c r="O180" s="127" t="s">
        <v>33</v>
      </c>
      <c r="P180" s="127" t="s">
        <v>34</v>
      </c>
      <c r="Q180" s="128"/>
      <c r="R180" s="127" t="s">
        <v>33</v>
      </c>
      <c r="S180" s="127" t="s">
        <v>34</v>
      </c>
      <c r="T180" s="127" t="s">
        <v>33</v>
      </c>
      <c r="U180" s="127" t="s">
        <v>34</v>
      </c>
      <c r="V180" s="128"/>
      <c r="W180" s="127" t="s">
        <v>33</v>
      </c>
      <c r="X180" s="127" t="s">
        <v>34</v>
      </c>
      <c r="Y180" s="127" t="s">
        <v>33</v>
      </c>
      <c r="Z180" s="127" t="s">
        <v>34</v>
      </c>
    </row>
    <row r="181" spans="1:26" x14ac:dyDescent="0.3">
      <c r="A181" s="129" t="s">
        <v>0</v>
      </c>
      <c r="B181" s="130"/>
      <c r="C181" s="40">
        <f>'Tab. RF.IS.App.3a'!C181/'Tab. RF.IS.App.3a'!C204*100</f>
        <v>6.3425029561963182</v>
      </c>
      <c r="D181" s="40">
        <f>'Tab. RF.IS.App.3a'!D181/'Tab. RF.IS.App.3a'!D204*100</f>
        <v>7.6939381093683767</v>
      </c>
      <c r="E181" s="40">
        <f>'Tab. RF.IS.App.3a'!E181/'Tab. RF.IS.App.3a'!E204*100</f>
        <v>7.6398362892223739</v>
      </c>
      <c r="F181" s="40">
        <f>'Tab. RF.IS.App.3a'!F181/'Tab. RF.IS.App.3a'!F204*100</f>
        <v>6.5560840877704463</v>
      </c>
      <c r="G181" s="102"/>
      <c r="H181" s="41">
        <f>'Tab. RF.IS.App.3a'!H181/'Tab. RF.IS.App.3a'!H204*100</f>
        <v>7.7344701583434832</v>
      </c>
      <c r="I181" s="41">
        <f>'Tab. RF.IS.App.3a'!I181/'Tab. RF.IS.App.3a'!I204*100</f>
        <v>8.8068181818181817</v>
      </c>
      <c r="J181" s="41">
        <f>'Tab. RF.IS.App.3a'!J181/'Tab. RF.IS.App.3a'!J204*100</f>
        <v>6.0465428698790324</v>
      </c>
      <c r="K181" s="41">
        <f>'Tab. RF.IS.App.3a'!K181/'Tab. RF.IS.App.3a'!K204*100</f>
        <v>6.8316419630566312</v>
      </c>
      <c r="L181" s="102"/>
      <c r="M181" s="41">
        <f>'Tab. RF.IS.App.3a'!M181/'Tab. RF.IS.App.3a'!M204*100</f>
        <v>6.1571125265392785</v>
      </c>
      <c r="N181" s="41">
        <f>'Tab. RF.IS.App.3a'!N181/'Tab. RF.IS.App.3a'!N204*100</f>
        <v>8.0604534005037785</v>
      </c>
      <c r="O181" s="41">
        <f>'Tab. RF.IS.App.3a'!O181/'Tab. RF.IS.App.3a'!O204*100</f>
        <v>6.7345886776433499</v>
      </c>
      <c r="P181" s="41">
        <f>'Tab. RF.IS.App.3a'!P181/'Tab. RF.IS.App.3a'!P204*100</f>
        <v>7.2220173935674161</v>
      </c>
      <c r="Q181" s="102"/>
      <c r="R181" s="41">
        <f>'Tab. RF.IS.App.3a'!R181/'Tab. RF.IS.App.3a'!R204*100</f>
        <v>7.0080862533692727</v>
      </c>
      <c r="S181" s="41">
        <f>'Tab. RF.IS.App.3a'!S181/'Tab. RF.IS.App.3a'!S204*100</f>
        <v>7.8125</v>
      </c>
      <c r="T181" s="41">
        <f>'Tab. RF.IS.App.3a'!T181/'Tab. RF.IS.App.3a'!T204*100</f>
        <v>7.8919491525423728</v>
      </c>
      <c r="U181" s="41">
        <f>'Tab. RF.IS.App.3a'!U181/'Tab. RF.IS.App.3a'!U204*100</f>
        <v>8.0920162381596761</v>
      </c>
      <c r="V181" s="102"/>
      <c r="W181" s="41">
        <f>'Tab. RF.IS.App.3a'!W181/'Tab. RF.IS.App.3a'!W204*100</f>
        <v>7.4890935530780407</v>
      </c>
      <c r="X181" s="41">
        <f>'Tab. RF.IS.App.3a'!X181/'Tab. RF.IS.App.3a'!X204*100</f>
        <v>8.2587064676616926</v>
      </c>
      <c r="Y181" s="41">
        <f>'Tab. RF.IS.App.3a'!Y181/'Tab. RF.IS.App.3a'!Y204*100</f>
        <v>6.2410879708218951</v>
      </c>
      <c r="Z181" s="41">
        <f>'Tab. RF.IS.App.3a'!Z181/'Tab. RF.IS.App.3a'!Z204*100</f>
        <v>7.0988066985326075</v>
      </c>
    </row>
    <row r="182" spans="1:26" x14ac:dyDescent="0.3">
      <c r="A182" s="129" t="s">
        <v>1</v>
      </c>
      <c r="B182" s="130"/>
      <c r="C182" s="40">
        <f>'Tab. RF.IS.App.3a'!C182/'Tab. RF.IS.App.3a'!C204*100</f>
        <v>0.15766380359594753</v>
      </c>
      <c r="D182" s="40">
        <f>'Tab. RF.IS.App.3a'!D182/'Tab. RF.IS.App.3a'!D204*100</f>
        <v>0.21195421788893598</v>
      </c>
      <c r="E182" s="40">
        <f>'Tab. RF.IS.App.3a'!E182/'Tab. RF.IS.App.3a'!E204*100</f>
        <v>0.19489378288832587</v>
      </c>
      <c r="F182" s="40">
        <f>'Tab. RF.IS.App.3a'!F182/'Tab. RF.IS.App.3a'!F204*100</f>
        <v>0.15191038821543656</v>
      </c>
      <c r="G182" s="102"/>
      <c r="H182" s="41">
        <f>'Tab. RF.IS.App.3a'!H182/'Tab. RF.IS.App.3a'!H204*100</f>
        <v>0.21315468940316687</v>
      </c>
      <c r="I182" s="41">
        <f>'Tab. RF.IS.App.3a'!I182/'Tab. RF.IS.App.3a'!I204*100</f>
        <v>0</v>
      </c>
      <c r="J182" s="41">
        <f>'Tab. RF.IS.App.3a'!J182/'Tab. RF.IS.App.3a'!J204*100</f>
        <v>0.15021708200265016</v>
      </c>
      <c r="K182" s="41">
        <f>'Tab. RF.IS.App.3a'!K182/'Tab. RF.IS.App.3a'!K204*100</f>
        <v>0.16166725357748823</v>
      </c>
      <c r="L182" s="102"/>
      <c r="M182" s="41">
        <f>'Tab. RF.IS.App.3a'!M182/'Tab. RF.IS.App.3a'!M204*100</f>
        <v>0.21231422505307856</v>
      </c>
      <c r="N182" s="41">
        <f>'Tab. RF.IS.App.3a'!N182/'Tab. RF.IS.App.3a'!N204*100</f>
        <v>0.25188916876574308</v>
      </c>
      <c r="O182" s="41">
        <f>'Tab. RF.IS.App.3a'!O182/'Tab. RF.IS.App.3a'!O204*100</f>
        <v>0.14857939901149217</v>
      </c>
      <c r="P182" s="41">
        <f>'Tab. RF.IS.App.3a'!P182/'Tab. RF.IS.App.3a'!P204*100</f>
        <v>0.12795766553167492</v>
      </c>
      <c r="Q182" s="102"/>
      <c r="R182" s="41">
        <f>'Tab. RF.IS.App.3a'!R182/'Tab. RF.IS.App.3a'!R204*100</f>
        <v>0</v>
      </c>
      <c r="S182" s="41">
        <f>'Tab. RF.IS.App.3a'!S182/'Tab. RF.IS.App.3a'!S204*100</f>
        <v>0.390625</v>
      </c>
      <c r="T182" s="41">
        <f>'Tab. RF.IS.App.3a'!T182/'Tab. RF.IS.App.3a'!T204*100</f>
        <v>0.18008474576271186</v>
      </c>
      <c r="U182" s="41">
        <f>'Tab. RF.IS.App.3a'!U182/'Tab. RF.IS.App.3a'!U204*100</f>
        <v>0.20748759585024809</v>
      </c>
      <c r="V182" s="102"/>
      <c r="W182" s="41">
        <f>'Tab. RF.IS.App.3a'!W182/'Tab. RF.IS.App.3a'!W204*100</f>
        <v>0.19389238972370335</v>
      </c>
      <c r="X182" s="41">
        <f>'Tab. RF.IS.App.3a'!X182/'Tab. RF.IS.App.3a'!X204*100</f>
        <v>0.19900497512437809</v>
      </c>
      <c r="Y182" s="41">
        <f>'Tab. RF.IS.App.3a'!Y182/'Tab. RF.IS.App.3a'!Y204*100</f>
        <v>0.15132261788128934</v>
      </c>
      <c r="Z182" s="41">
        <f>'Tab. RF.IS.App.3a'!Z182/'Tab. RF.IS.App.3a'!Z204*100</f>
        <v>0.15292308720794195</v>
      </c>
    </row>
    <row r="183" spans="1:26" x14ac:dyDescent="0.3">
      <c r="A183" s="129" t="s">
        <v>2</v>
      </c>
      <c r="B183" s="130"/>
      <c r="C183" s="40">
        <f>'Tab. RF.IS.App.3a'!C183/'Tab. RF.IS.App.3a'!C204*100</f>
        <v>19.356263887625559</v>
      </c>
      <c r="D183" s="40">
        <f>'Tab. RF.IS.App.3a'!D183/'Tab. RF.IS.App.3a'!D204*100</f>
        <v>15.43026706231454</v>
      </c>
      <c r="E183" s="40">
        <f>'Tab. RF.IS.App.3a'!E183/'Tab. RF.IS.App.3a'!E204*100</f>
        <v>15.084778795556423</v>
      </c>
      <c r="F183" s="40">
        <f>'Tab. RF.IS.App.3a'!F183/'Tab. RF.IS.App.3a'!F204*100</f>
        <v>18.580942151296608</v>
      </c>
      <c r="G183" s="102"/>
      <c r="H183" s="41">
        <f>'Tab. RF.IS.App.3a'!H183/'Tab. RF.IS.App.3a'!H204*100</f>
        <v>15.529841656516444</v>
      </c>
      <c r="I183" s="41">
        <f>'Tab. RF.IS.App.3a'!I183/'Tab. RF.IS.App.3a'!I204*100</f>
        <v>17.613636363636363</v>
      </c>
      <c r="J183" s="41">
        <f>'Tab. RF.IS.App.3a'!J183/'Tab. RF.IS.App.3a'!J204*100</f>
        <v>19.48059085385588</v>
      </c>
      <c r="K183" s="41">
        <f>'Tab. RF.IS.App.3a'!K183/'Tab. RF.IS.App.3a'!K204*100</f>
        <v>18.593334827288153</v>
      </c>
      <c r="L183" s="102"/>
      <c r="M183" s="41">
        <f>'Tab. RF.IS.App.3a'!M183/'Tab. RF.IS.App.3a'!M204*100</f>
        <v>9.9787685774946926</v>
      </c>
      <c r="N183" s="41">
        <f>'Tab. RF.IS.App.3a'!N183/'Tab. RF.IS.App.3a'!N204*100</f>
        <v>11.335012594458437</v>
      </c>
      <c r="O183" s="41">
        <f>'Tab. RF.IS.App.3a'!O183/'Tab. RF.IS.App.3a'!O204*100</f>
        <v>17.599078201279603</v>
      </c>
      <c r="P183" s="41">
        <f>'Tab. RF.IS.App.3a'!P183/'Tab. RF.IS.App.3a'!P204*100</f>
        <v>15.422151857554924</v>
      </c>
      <c r="Q183" s="102"/>
      <c r="R183" s="41">
        <f>'Tab. RF.IS.App.3a'!R183/'Tab. RF.IS.App.3a'!R204*100</f>
        <v>18.059299191374663</v>
      </c>
      <c r="S183" s="41">
        <f>'Tab. RF.IS.App.3a'!S183/'Tab. RF.IS.App.3a'!S204*100</f>
        <v>16.796875</v>
      </c>
      <c r="T183" s="41">
        <f>'Tab. RF.IS.App.3a'!T183/'Tab. RF.IS.App.3a'!T204*100</f>
        <v>20.16949152542373</v>
      </c>
      <c r="U183" s="41">
        <f>'Tab. RF.IS.App.3a'!U183/'Tab. RF.IS.App.3a'!U204*100</f>
        <v>19.927830401443391</v>
      </c>
      <c r="V183" s="102"/>
      <c r="W183" s="41">
        <f>'Tab. RF.IS.App.3a'!W183/'Tab. RF.IS.App.3a'!W204*100</f>
        <v>15.12360639844886</v>
      </c>
      <c r="X183" s="41">
        <f>'Tab. RF.IS.App.3a'!X183/'Tab. RF.IS.App.3a'!X204*100</f>
        <v>14.925373134328357</v>
      </c>
      <c r="Y183" s="41">
        <f>'Tab. RF.IS.App.3a'!Y183/'Tab. RF.IS.App.3a'!Y204*100</f>
        <v>19.211182353454713</v>
      </c>
      <c r="Z183" s="41">
        <f>'Tab. RF.IS.App.3a'!Z183/'Tab. RF.IS.App.3a'!Z204*100</f>
        <v>17.495069692816791</v>
      </c>
    </row>
    <row r="184" spans="1:26" x14ac:dyDescent="0.3">
      <c r="A184" s="129" t="s">
        <v>3</v>
      </c>
      <c r="B184" s="130"/>
      <c r="C184" s="40">
        <f>'Tab. RF.IS.App.3a'!C184/'Tab. RF.IS.App.3a'!C204*100</f>
        <v>1.3531366000926925</v>
      </c>
      <c r="D184" s="40">
        <f>'Tab. RF.IS.App.3a'!D184/'Tab. RF.IS.App.3a'!D204*100</f>
        <v>1.7168291649003815</v>
      </c>
      <c r="E184" s="40">
        <f>'Tab. RF.IS.App.3a'!E184/'Tab. RF.IS.App.3a'!E204*100</f>
        <v>1.695575911128435</v>
      </c>
      <c r="F184" s="40">
        <f>'Tab. RF.IS.App.3a'!F184/'Tab. RF.IS.App.3a'!F204*100</f>
        <v>1.280343716433942</v>
      </c>
      <c r="G184" s="102"/>
      <c r="H184" s="41">
        <f>'Tab. RF.IS.App.3a'!H184/'Tab. RF.IS.App.3a'!H204*100</f>
        <v>1.5225334957369063</v>
      </c>
      <c r="I184" s="41">
        <f>'Tab. RF.IS.App.3a'!I184/'Tab. RF.IS.App.3a'!I204*100</f>
        <v>1.7045454545454544</v>
      </c>
      <c r="J184" s="41">
        <f>'Tab. RF.IS.App.3a'!J184/'Tab. RF.IS.App.3a'!J204*100</f>
        <v>1.2878366908275984</v>
      </c>
      <c r="K184" s="41">
        <f>'Tab. RF.IS.App.3a'!K184/'Tab. RF.IS.App.3a'!K204*100</f>
        <v>1.3061433556359445</v>
      </c>
      <c r="L184" s="102"/>
      <c r="M184" s="41">
        <f>'Tab. RF.IS.App.3a'!M184/'Tab. RF.IS.App.3a'!M204*100</f>
        <v>1.910828025477707</v>
      </c>
      <c r="N184" s="41">
        <f>'Tab. RF.IS.App.3a'!N184/'Tab. RF.IS.App.3a'!N204*100</f>
        <v>2.0151133501259446</v>
      </c>
      <c r="O184" s="41">
        <f>'Tab. RF.IS.App.3a'!O184/'Tab. RF.IS.App.3a'!O204*100</f>
        <v>0.98547560568846837</v>
      </c>
      <c r="P184" s="41">
        <f>'Tab. RF.IS.App.3a'!P184/'Tab. RF.IS.App.3a'!P204*100</f>
        <v>1.3337960051183066</v>
      </c>
      <c r="Q184" s="102"/>
      <c r="R184" s="41">
        <f>'Tab. RF.IS.App.3a'!R184/'Tab. RF.IS.App.3a'!R204*100</f>
        <v>1.8867924528301887</v>
      </c>
      <c r="S184" s="41">
        <f>'Tab. RF.IS.App.3a'!S184/'Tab. RF.IS.App.3a'!S204*100</f>
        <v>2.734375</v>
      </c>
      <c r="T184" s="41">
        <f>'Tab. RF.IS.App.3a'!T184/'Tab. RF.IS.App.3a'!T204*100</f>
        <v>1.4830508474576272</v>
      </c>
      <c r="U184" s="41">
        <f>'Tab. RF.IS.App.3a'!U184/'Tab. RF.IS.App.3a'!U204*100</f>
        <v>1.5065403698691926</v>
      </c>
      <c r="V184" s="102"/>
      <c r="W184" s="41">
        <f>'Tab. RF.IS.App.3a'!W184/'Tab. RF.IS.App.3a'!W204*100</f>
        <v>1.5996122152205527</v>
      </c>
      <c r="X184" s="41">
        <f>'Tab. RF.IS.App.3a'!X184/'Tab. RF.IS.App.3a'!X204*100</f>
        <v>2.0895522388059704</v>
      </c>
      <c r="Y184" s="41">
        <f>'Tab. RF.IS.App.3a'!Y184/'Tab. RF.IS.App.3a'!Y204*100</f>
        <v>1.2484115975206371</v>
      </c>
      <c r="Z184" s="41">
        <f>'Tab. RF.IS.App.3a'!Z184/'Tab. RF.IS.App.3a'!Z204*100</f>
        <v>1.3353611658923019</v>
      </c>
    </row>
    <row r="185" spans="1:26" x14ac:dyDescent="0.3">
      <c r="A185" s="129" t="s">
        <v>4</v>
      </c>
      <c r="B185" s="130"/>
      <c r="C185" s="40">
        <f>'Tab. RF.IS.App.3a'!C185/'Tab. RF.IS.App.3a'!C204*100</f>
        <v>7.9602895123250654</v>
      </c>
      <c r="D185" s="40">
        <f>'Tab. RF.IS.App.3a'!D185/'Tab. RF.IS.App.3a'!D204*100</f>
        <v>10.449342941924545</v>
      </c>
      <c r="E185" s="40">
        <f>'Tab. RF.IS.App.3a'!E185/'Tab. RF.IS.App.3a'!E204*100</f>
        <v>10.485285519391931</v>
      </c>
      <c r="F185" s="40">
        <f>'Tab. RF.IS.App.3a'!F185/'Tab. RF.IS.App.3a'!F204*100</f>
        <v>7.7725947521865884</v>
      </c>
      <c r="G185" s="102"/>
      <c r="H185" s="41">
        <f>'Tab. RF.IS.App.3a'!H185/'Tab. RF.IS.App.3a'!H204*100</f>
        <v>10.749086479902557</v>
      </c>
      <c r="I185" s="41">
        <f>'Tab. RF.IS.App.3a'!I185/'Tab. RF.IS.App.3a'!I204*100</f>
        <v>15.340909090909092</v>
      </c>
      <c r="J185" s="41">
        <f>'Tab. RF.IS.App.3a'!J185/'Tab. RF.IS.App.3a'!J204*100</f>
        <v>8.0872968863540606</v>
      </c>
      <c r="K185" s="41">
        <f>'Tab. RF.IS.App.3a'!K185/'Tab. RF.IS.App.3a'!K204*100</f>
        <v>8.6676057239811772</v>
      </c>
      <c r="L185" s="102"/>
      <c r="M185" s="41">
        <f>'Tab. RF.IS.App.3a'!M185/'Tab. RF.IS.App.3a'!M204*100</f>
        <v>8.9171974522292992</v>
      </c>
      <c r="N185" s="41">
        <f>'Tab. RF.IS.App.3a'!N185/'Tab. RF.IS.App.3a'!N204*100</f>
        <v>7.5566750629722925</v>
      </c>
      <c r="O185" s="41">
        <f>'Tab. RF.IS.App.3a'!O185/'Tab. RF.IS.App.3a'!O204*100</f>
        <v>7.0044573819703446</v>
      </c>
      <c r="P185" s="41">
        <f>'Tab. RF.IS.App.3a'!P185/'Tab. RF.IS.App.3a'!P204*100</f>
        <v>7.0008024463770635</v>
      </c>
      <c r="Q185" s="102"/>
      <c r="R185" s="41">
        <f>'Tab. RF.IS.App.3a'!R185/'Tab. RF.IS.App.3a'!R204*100</f>
        <v>8.8948787061994601</v>
      </c>
      <c r="S185" s="41">
        <f>'Tab. RF.IS.App.3a'!S185/'Tab. RF.IS.App.3a'!S204*100</f>
        <v>10.15625</v>
      </c>
      <c r="T185" s="41">
        <f>'Tab. RF.IS.App.3a'!T185/'Tab. RF.IS.App.3a'!T204*100</f>
        <v>5.4025423728813564</v>
      </c>
      <c r="U185" s="41">
        <f>'Tab. RF.IS.App.3a'!U185/'Tab. RF.IS.App.3a'!U204*100</f>
        <v>5.5931438881371216</v>
      </c>
      <c r="V185" s="102"/>
      <c r="W185" s="41">
        <f>'Tab. RF.IS.App.3a'!W185/'Tab. RF.IS.App.3a'!W204*100</f>
        <v>10.373242850218128</v>
      </c>
      <c r="X185" s="41">
        <f>'Tab. RF.IS.App.3a'!X185/'Tab. RF.IS.App.3a'!X204*100</f>
        <v>10.945273631840797</v>
      </c>
      <c r="Y185" s="41">
        <f>'Tab. RF.IS.App.3a'!Y185/'Tab. RF.IS.App.3a'!Y204*100</f>
        <v>7.7911747873238211</v>
      </c>
      <c r="Z185" s="41">
        <f>'Tab. RF.IS.App.3a'!Z185/'Tab. RF.IS.App.3a'!Z204*100</f>
        <v>7.7405822776347906</v>
      </c>
    </row>
    <row r="186" spans="1:26" x14ac:dyDescent="0.3">
      <c r="A186" s="129" t="s">
        <v>5</v>
      </c>
      <c r="B186" s="130"/>
      <c r="C186" s="40">
        <f>'Tab. RF.IS.App.3a'!C186/'Tab. RF.IS.App.3a'!C204*100</f>
        <v>2.1752407188429901</v>
      </c>
      <c r="D186" s="40">
        <f>'Tab. RF.IS.App.3a'!D186/'Tab. RF.IS.App.3a'!D204*100</f>
        <v>2.5646460364561254</v>
      </c>
      <c r="E186" s="40">
        <f>'Tab. RF.IS.App.3a'!E186/'Tab. RF.IS.App.3a'!E204*100</f>
        <v>2.4166829078152405</v>
      </c>
      <c r="F186" s="40">
        <f>'Tab. RF.IS.App.3a'!F186/'Tab. RF.IS.App.3a'!F204*100</f>
        <v>2.0675157280957497</v>
      </c>
      <c r="G186" s="102"/>
      <c r="H186" s="41">
        <f>'Tab. RF.IS.App.3a'!H186/'Tab. RF.IS.App.3a'!H204*100</f>
        <v>2.5578562728380025</v>
      </c>
      <c r="I186" s="41">
        <f>'Tab. RF.IS.App.3a'!I186/'Tab. RF.IS.App.3a'!I204*100</f>
        <v>2.8409090909090908</v>
      </c>
      <c r="J186" s="41">
        <f>'Tab. RF.IS.App.3a'!J186/'Tab. RF.IS.App.3a'!J204*100</f>
        <v>2.0700646666218865</v>
      </c>
      <c r="K186" s="41">
        <f>'Tab. RF.IS.App.3a'!K186/'Tab. RF.IS.App.3a'!K204*100</f>
        <v>2.2121202420206805</v>
      </c>
      <c r="L186" s="102"/>
      <c r="M186" s="41">
        <f>'Tab. RF.IS.App.3a'!M186/'Tab. RF.IS.App.3a'!M204*100</f>
        <v>1.6985138004246285</v>
      </c>
      <c r="N186" s="41">
        <f>'Tab. RF.IS.App.3a'!N186/'Tab. RF.IS.App.3a'!N204*100</f>
        <v>2.2670025188916876</v>
      </c>
      <c r="O186" s="41">
        <f>'Tab. RF.IS.App.3a'!O186/'Tab. RF.IS.App.3a'!O204*100</f>
        <v>2.0497892598320142</v>
      </c>
      <c r="P186" s="41">
        <f>'Tab. RF.IS.App.3a'!P186/'Tab. RF.IS.App.3a'!P204*100</f>
        <v>1.7870697694593245</v>
      </c>
      <c r="Q186" s="102"/>
      <c r="R186" s="41">
        <f>'Tab. RF.IS.App.3a'!R186/'Tab. RF.IS.App.3a'!R204*100</f>
        <v>2.1563342318059302</v>
      </c>
      <c r="S186" s="41">
        <f>'Tab. RF.IS.App.3a'!S186/'Tab. RF.IS.App.3a'!S204*100</f>
        <v>1.953125</v>
      </c>
      <c r="T186" s="41">
        <f>'Tab. RF.IS.App.3a'!T186/'Tab. RF.IS.App.3a'!T204*100</f>
        <v>2.7860169491525424</v>
      </c>
      <c r="U186" s="41">
        <f>'Tab. RF.IS.App.3a'!U186/'Tab. RF.IS.App.3a'!U204*100</f>
        <v>1.8222823635543526</v>
      </c>
      <c r="V186" s="102"/>
      <c r="W186" s="41">
        <f>'Tab. RF.IS.App.3a'!W186/'Tab. RF.IS.App.3a'!W204*100</f>
        <v>2.423654871546292</v>
      </c>
      <c r="X186" s="41">
        <f>'Tab. RF.IS.App.3a'!X186/'Tab. RF.IS.App.3a'!X204*100</f>
        <v>2.3880597014925375</v>
      </c>
      <c r="Y186" s="41">
        <f>'Tab. RF.IS.App.3a'!Y186/'Tab. RF.IS.App.3a'!Y204*100</f>
        <v>2.09960132310289</v>
      </c>
      <c r="Z186" s="41">
        <f>'Tab. RF.IS.App.3a'!Z186/'Tab. RF.IS.App.3a'!Z204*100</f>
        <v>2.0122338469766357</v>
      </c>
    </row>
    <row r="187" spans="1:26" x14ac:dyDescent="0.3">
      <c r="A187" s="129" t="s">
        <v>6</v>
      </c>
      <c r="B187" s="130"/>
      <c r="C187" s="40">
        <f>'Tab. RF.IS.App.3a'!C187/'Tab. RF.IS.App.3a'!C204*100</f>
        <v>4.325792325584418</v>
      </c>
      <c r="D187" s="40">
        <f>'Tab. RF.IS.App.3a'!D187/'Tab. RF.IS.App.3a'!D204*100</f>
        <v>1.8651971174226365</v>
      </c>
      <c r="E187" s="40">
        <f>'Tab. RF.IS.App.3a'!E187/'Tab. RF.IS.App.3a'!E204*100</f>
        <v>1.7735334242837655</v>
      </c>
      <c r="F187" s="40">
        <f>'Tab. RF.IS.App.3a'!F187/'Tab. RF.IS.App.3a'!F204*100</f>
        <v>3.9594905631425501</v>
      </c>
      <c r="G187" s="102"/>
      <c r="H187" s="41">
        <f>'Tab. RF.IS.App.3a'!H187/'Tab. RF.IS.App.3a'!H204*100</f>
        <v>2.1010962241169304</v>
      </c>
      <c r="I187" s="41">
        <f>'Tab. RF.IS.App.3a'!I187/'Tab. RF.IS.App.3a'!I204*100</f>
        <v>1.7045454545454544</v>
      </c>
      <c r="J187" s="41">
        <f>'Tab. RF.IS.App.3a'!J187/'Tab. RF.IS.App.3a'!J204*100</f>
        <v>3.9606016010942642</v>
      </c>
      <c r="K187" s="41">
        <f>'Tab. RF.IS.App.3a'!K187/'Tab. RF.IS.App.3a'!K204*100</f>
        <v>3.9200307327848383</v>
      </c>
      <c r="L187" s="102"/>
      <c r="M187" s="41">
        <f>'Tab. RF.IS.App.3a'!M187/'Tab. RF.IS.App.3a'!M204*100</f>
        <v>0.63694267515923575</v>
      </c>
      <c r="N187" s="41">
        <f>'Tab. RF.IS.App.3a'!N187/'Tab. RF.IS.App.3a'!N204*100</f>
        <v>1.0075566750629723</v>
      </c>
      <c r="O187" s="41">
        <f>'Tab. RF.IS.App.3a'!O187/'Tab. RF.IS.App.3a'!O204*100</f>
        <v>2.5106886200309289</v>
      </c>
      <c r="P187" s="41">
        <f>'Tab. RF.IS.App.3a'!P187/'Tab. RF.IS.App.3a'!P204*100</f>
        <v>3.6110086967837081</v>
      </c>
      <c r="Q187" s="102"/>
      <c r="R187" s="41">
        <f>'Tab. RF.IS.App.3a'!R187/'Tab. RF.IS.App.3a'!R204*100</f>
        <v>1.3477088948787064</v>
      </c>
      <c r="S187" s="41">
        <f>'Tab. RF.IS.App.3a'!S187/'Tab. RF.IS.App.3a'!S204*100</f>
        <v>1.5625</v>
      </c>
      <c r="T187" s="41">
        <f>'Tab. RF.IS.App.3a'!T187/'Tab. RF.IS.App.3a'!T204*100</f>
        <v>6.9385593220338979</v>
      </c>
      <c r="U187" s="41">
        <f>'Tab. RF.IS.App.3a'!U187/'Tab. RF.IS.App.3a'!U204*100</f>
        <v>7.3883626522327468</v>
      </c>
      <c r="V187" s="102"/>
      <c r="W187" s="41">
        <f>'Tab. RF.IS.App.3a'!W187/'Tab. RF.IS.App.3a'!W204*100</f>
        <v>1.8662142510906445</v>
      </c>
      <c r="X187" s="41">
        <f>'Tab. RF.IS.App.3a'!X187/'Tab. RF.IS.App.3a'!X204*100</f>
        <v>1.3930348258706469</v>
      </c>
      <c r="Y187" s="41">
        <f>'Tab. RF.IS.App.3a'!Y187/'Tab. RF.IS.App.3a'!Y204*100</f>
        <v>3.8650318650512654</v>
      </c>
      <c r="Z187" s="41">
        <f>'Tab. RF.IS.App.3a'!Z187/'Tab. RF.IS.App.3a'!Z204*100</f>
        <v>4.1222381923321185</v>
      </c>
    </row>
    <row r="188" spans="1:26" x14ac:dyDescent="0.3">
      <c r="A188" s="129" t="s">
        <v>7</v>
      </c>
      <c r="B188" s="130"/>
      <c r="C188" s="40">
        <f>'Tab. RF.IS.App.3a'!C188/'Tab. RF.IS.App.3a'!C204*100</f>
        <v>9.9943258356398168</v>
      </c>
      <c r="D188" s="40">
        <f>'Tab. RF.IS.App.3a'!D188/'Tab. RF.IS.App.3a'!D204*100</f>
        <v>10.258584145824502</v>
      </c>
      <c r="E188" s="40">
        <f>'Tab. RF.IS.App.3a'!E188/'Tab. RF.IS.App.3a'!E204*100</f>
        <v>10.348859871370102</v>
      </c>
      <c r="F188" s="40">
        <f>'Tab. RF.IS.App.3a'!F188/'Tab. RF.IS.App.3a'!F204*100</f>
        <v>9.7636949516648759</v>
      </c>
      <c r="G188" s="102"/>
      <c r="H188" s="41">
        <f>'Tab. RF.IS.App.3a'!H188/'Tab. RF.IS.App.3a'!H204*100</f>
        <v>10.475030450669914</v>
      </c>
      <c r="I188" s="41">
        <f>'Tab. RF.IS.App.3a'!I188/'Tab. RF.IS.App.3a'!I204*100</f>
        <v>15.056818181818182</v>
      </c>
      <c r="J188" s="41">
        <f>'Tab. RF.IS.App.3a'!J188/'Tab. RF.IS.App.3a'!J204*100</f>
        <v>9.6432038983164698</v>
      </c>
      <c r="K188" s="41">
        <f>'Tab. RF.IS.App.3a'!K188/'Tab. RF.IS.App.3a'!K204*100</f>
        <v>11.723276883183404</v>
      </c>
      <c r="L188" s="102"/>
      <c r="M188" s="41">
        <f>'Tab. RF.IS.App.3a'!M188/'Tab. RF.IS.App.3a'!M204*100</f>
        <v>11.040339702760086</v>
      </c>
      <c r="N188" s="41">
        <f>'Tab. RF.IS.App.3a'!N188/'Tab. RF.IS.App.3a'!N204*100</f>
        <v>9.5717884130982362</v>
      </c>
      <c r="O188" s="41">
        <f>'Tab. RF.IS.App.3a'!O188/'Tab. RF.IS.App.3a'!O204*100</f>
        <v>9.0603111070681344</v>
      </c>
      <c r="P188" s="41">
        <f>'Tab. RF.IS.App.3a'!P188/'Tab. RF.IS.App.3a'!P204*100</f>
        <v>9.0264373549632388</v>
      </c>
      <c r="Q188" s="102"/>
      <c r="R188" s="41">
        <f>'Tab. RF.IS.App.3a'!R188/'Tab. RF.IS.App.3a'!R204*100</f>
        <v>7.5471698113207548</v>
      </c>
      <c r="S188" s="41">
        <f>'Tab. RF.IS.App.3a'!S188/'Tab. RF.IS.App.3a'!S204*100</f>
        <v>6.25</v>
      </c>
      <c r="T188" s="41">
        <f>'Tab. RF.IS.App.3a'!T188/'Tab. RF.IS.App.3a'!T204*100</f>
        <v>7.531779661016949</v>
      </c>
      <c r="U188" s="41">
        <f>'Tab. RF.IS.App.3a'!U188/'Tab. RF.IS.App.3a'!U204*100</f>
        <v>7.5597654488046908</v>
      </c>
      <c r="V188" s="102"/>
      <c r="W188" s="41">
        <f>'Tab. RF.IS.App.3a'!W188/'Tab. RF.IS.App.3a'!W204*100</f>
        <v>10.276296655356278</v>
      </c>
      <c r="X188" s="41">
        <f>'Tab. RF.IS.App.3a'!X188/'Tab. RF.IS.App.3a'!X204*100</f>
        <v>10.646766169154228</v>
      </c>
      <c r="Y188" s="41">
        <f>'Tab. RF.IS.App.3a'!Y188/'Tab. RF.IS.App.3a'!Y204*100</f>
        <v>9.4532985420647773</v>
      </c>
      <c r="Z188" s="41">
        <f>'Tab. RF.IS.App.3a'!Z188/'Tab. RF.IS.App.3a'!Z204*100</f>
        <v>10.298492495905338</v>
      </c>
    </row>
    <row r="189" spans="1:26" x14ac:dyDescent="0.3">
      <c r="A189" s="131" t="s">
        <v>8</v>
      </c>
      <c r="B189" s="132"/>
      <c r="C189" s="57">
        <f>SUM(C181:C188)</f>
        <v>51.665215639902812</v>
      </c>
      <c r="D189" s="57">
        <f t="shared" ref="D189" si="376">SUM(D181:D188)</f>
        <v>50.190758796100042</v>
      </c>
      <c r="E189" s="57">
        <f t="shared" ref="E189" si="377">SUM(E181:E188)</f>
        <v>49.6394465016566</v>
      </c>
      <c r="F189" s="57">
        <f t="shared" ref="F189" si="378">SUM(F181:F188)</f>
        <v>50.132576338806196</v>
      </c>
      <c r="G189" s="107"/>
      <c r="H189" s="56">
        <f t="shared" ref="H189" si="379">SUM(H181:H188)</f>
        <v>50.883069427527403</v>
      </c>
      <c r="I189" s="56">
        <f t="shared" ref="I189" si="380">SUM(I181:I188)</f>
        <v>63.06818181818182</v>
      </c>
      <c r="J189" s="56">
        <f t="shared" ref="J189" si="381">SUM(J181:J188)</f>
        <v>50.726354548951839</v>
      </c>
      <c r="K189" s="56">
        <f t="shared" ref="K189" si="382">SUM(K181:K188)</f>
        <v>53.41582098152832</v>
      </c>
      <c r="L189" s="107"/>
      <c r="M189" s="56">
        <f t="shared" ref="M189" si="383">SUM(M181:M188)</f>
        <v>40.552016985138003</v>
      </c>
      <c r="N189" s="56">
        <f t="shared" ref="N189" si="384">SUM(N181:N188)</f>
        <v>42.065491183879089</v>
      </c>
      <c r="O189" s="56">
        <f t="shared" ref="O189" si="385">SUM(O181:O188)</f>
        <v>46.092968252524329</v>
      </c>
      <c r="P189" s="56">
        <f t="shared" ref="P189" si="386">SUM(P181:P188)</f>
        <v>45.531241189355654</v>
      </c>
      <c r="Q189" s="107"/>
      <c r="R189" s="56">
        <f t="shared" ref="R189" si="387">SUM(R181:R188)</f>
        <v>46.900269541778975</v>
      </c>
      <c r="S189" s="56">
        <f t="shared" ref="S189" si="388">SUM(S181:S188)</f>
        <v>47.65625</v>
      </c>
      <c r="T189" s="56">
        <f t="shared" ref="T189" si="389">SUM(T181:T188)</f>
        <v>52.383474576271183</v>
      </c>
      <c r="U189" s="56">
        <f t="shared" ref="U189" si="390">SUM(U181:U188)</f>
        <v>52.097428958051417</v>
      </c>
      <c r="V189" s="107"/>
      <c r="W189" s="56">
        <f t="shared" ref="W189" si="391">SUM(W181:W188)</f>
        <v>49.345613184682499</v>
      </c>
      <c r="X189" s="56">
        <f t="shared" ref="X189" si="392">SUM(X181:X188)</f>
        <v>50.845771144278608</v>
      </c>
      <c r="Y189" s="56">
        <f t="shared" ref="Y189" si="393">SUM(Y181:Y188)</f>
        <v>50.061111057221289</v>
      </c>
      <c r="Z189" s="56">
        <f t="shared" ref="Z189" si="394">SUM(Z181:Z188)</f>
        <v>50.255707457298527</v>
      </c>
    </row>
    <row r="190" spans="1:26" x14ac:dyDescent="0.3">
      <c r="A190" s="129" t="s">
        <v>9</v>
      </c>
      <c r="B190" s="130"/>
      <c r="C190" s="40">
        <f>'Tab. RF.IS.App.3a'!C190/'Tab. RF.IS.App.3a'!C204*100</f>
        <v>8.7533730957980858</v>
      </c>
      <c r="D190" s="40">
        <f>'Tab. RF.IS.App.3a'!D190/'Tab. RF.IS.App.3a'!D204*100</f>
        <v>6.4222128020347604</v>
      </c>
      <c r="E190" s="40">
        <f>'Tab. RF.IS.App.3a'!E190/'Tab. RF.IS.App.3a'!E204*100</f>
        <v>6.2755798090040935</v>
      </c>
      <c r="F190" s="40">
        <f>'Tab. RF.IS.App.3a'!F190/'Tab. RF.IS.App.3a'!F204*100</f>
        <v>8.1218352002455116</v>
      </c>
      <c r="G190" s="102"/>
      <c r="H190" s="41">
        <f>'Tab. RF.IS.App.3a'!H190/'Tab. RF.IS.App.3a'!H204*100</f>
        <v>5.9074299634591956</v>
      </c>
      <c r="I190" s="41">
        <f>'Tab. RF.IS.App.3a'!I190/'Tab. RF.IS.App.3a'!I204*100</f>
        <v>6.25</v>
      </c>
      <c r="J190" s="41">
        <f>'Tab. RF.IS.App.3a'!J190/'Tab. RF.IS.App.3a'!J204*100</f>
        <v>8.2906395217478916</v>
      </c>
      <c r="K190" s="41">
        <f>'Tab. RF.IS.App.3a'!K190/'Tab. RF.IS.App.3a'!K204*100</f>
        <v>9.8200851554246569</v>
      </c>
      <c r="L190" s="102"/>
      <c r="M190" s="41">
        <f>'Tab. RF.IS.App.3a'!M190/'Tab. RF.IS.App.3a'!M204*100</f>
        <v>5.7324840764331215</v>
      </c>
      <c r="N190" s="41">
        <f>'Tab. RF.IS.App.3a'!N190/'Tab. RF.IS.App.3a'!N204*100</f>
        <v>5.7934508816120909</v>
      </c>
      <c r="O190" s="41">
        <f>'Tab. RF.IS.App.3a'!O190/'Tab. RF.IS.App.3a'!O204*100</f>
        <v>5.7976287940810822</v>
      </c>
      <c r="P190" s="41">
        <f>'Tab. RF.IS.App.3a'!P190/'Tab. RF.IS.App.3a'!P204*100</f>
        <v>6.2612505150838231</v>
      </c>
      <c r="Q190" s="102"/>
      <c r="R190" s="41">
        <f>'Tab. RF.IS.App.3a'!R190/'Tab. RF.IS.App.3a'!R204*100</f>
        <v>9.433962264150944</v>
      </c>
      <c r="S190" s="41">
        <f>'Tab. RF.IS.App.3a'!S190/'Tab. RF.IS.App.3a'!S204*100</f>
        <v>8.203125</v>
      </c>
      <c r="T190" s="41">
        <f>'Tab. RF.IS.App.3a'!T190/'Tab. RF.IS.App.3a'!T204*100</f>
        <v>8.6652542372881349</v>
      </c>
      <c r="U190" s="41">
        <f>'Tab. RF.IS.App.3a'!U190/'Tab. RF.IS.App.3a'!U204*100</f>
        <v>10.24808299503834</v>
      </c>
      <c r="V190" s="102"/>
      <c r="W190" s="41">
        <f>'Tab. RF.IS.App.3a'!W190/'Tab. RF.IS.App.3a'!W204*100</f>
        <v>6.2045564711585071</v>
      </c>
      <c r="X190" s="41">
        <f>'Tab. RF.IS.App.3a'!X190/'Tab. RF.IS.App.3a'!X204*100</f>
        <v>6.567164179104477</v>
      </c>
      <c r="Y190" s="41">
        <f>'Tab. RF.IS.App.3a'!Y190/'Tab. RF.IS.App.3a'!Y204*100</f>
        <v>7.9090318262505939</v>
      </c>
      <c r="Z190" s="41">
        <f>'Tab. RF.IS.App.3a'!Z190/'Tab. RF.IS.App.3a'!Z204*100</f>
        <v>8.4884848079687139</v>
      </c>
    </row>
    <row r="191" spans="1:26" x14ac:dyDescent="0.3">
      <c r="A191" s="129" t="s">
        <v>10</v>
      </c>
      <c r="B191" s="130"/>
      <c r="C191" s="40">
        <f>'Tab. RF.IS.App.3a'!C191/'Tab. RF.IS.App.3a'!C204*100</f>
        <v>1.5476175006821991</v>
      </c>
      <c r="D191" s="40">
        <f>'Tab. RF.IS.App.3a'!D191/'Tab. RF.IS.App.3a'!D204*100</f>
        <v>1.8228062738448496</v>
      </c>
      <c r="E191" s="40">
        <f>'Tab. RF.IS.App.3a'!E191/'Tab. RF.IS.App.3a'!E204*100</f>
        <v>1.7930228025725981</v>
      </c>
      <c r="F191" s="40">
        <f>'Tab. RF.IS.App.3a'!F191/'Tab. RF.IS.App.3a'!F204*100</f>
        <v>1.5577719809728403</v>
      </c>
      <c r="G191" s="102"/>
      <c r="H191" s="41">
        <f>'Tab. RF.IS.App.3a'!H191/'Tab. RF.IS.App.3a'!H204*100</f>
        <v>1.7661388550548112</v>
      </c>
      <c r="I191" s="41">
        <f>'Tab. RF.IS.App.3a'!I191/'Tab. RF.IS.App.3a'!I204*100</f>
        <v>2.2727272727272729</v>
      </c>
      <c r="J191" s="41">
        <f>'Tab. RF.IS.App.3a'!J191/'Tab. RF.IS.App.3a'!J204*100</f>
        <v>1.5284282774497293</v>
      </c>
      <c r="K191" s="41">
        <f>'Tab. RF.IS.App.3a'!K191/'Tab. RF.IS.App.3a'!K204*100</f>
        <v>1.8087524410154623</v>
      </c>
      <c r="L191" s="102"/>
      <c r="M191" s="41">
        <f>'Tab. RF.IS.App.3a'!M191/'Tab. RF.IS.App.3a'!M204*100</f>
        <v>1.6985138004246285</v>
      </c>
      <c r="N191" s="41">
        <f>'Tab. RF.IS.App.3a'!N191/'Tab. RF.IS.App.3a'!N204*100</f>
        <v>2.0151133501259446</v>
      </c>
      <c r="O191" s="41">
        <f>'Tab. RF.IS.App.3a'!O191/'Tab. RF.IS.App.3a'!O204*100</f>
        <v>1.4494071985202706</v>
      </c>
      <c r="P191" s="41">
        <f>'Tab. RF.IS.App.3a'!P191/'Tab. RF.IS.App.3a'!P204*100</f>
        <v>1.4140406428246111</v>
      </c>
      <c r="Q191" s="102"/>
      <c r="R191" s="41">
        <f>'Tab. RF.IS.App.3a'!R191/'Tab. RF.IS.App.3a'!R204*100</f>
        <v>1.3477088948787064</v>
      </c>
      <c r="S191" s="41">
        <f>'Tab. RF.IS.App.3a'!S191/'Tab. RF.IS.App.3a'!S204*100</f>
        <v>1.953125</v>
      </c>
      <c r="T191" s="41">
        <f>'Tab. RF.IS.App.3a'!T191/'Tab. RF.IS.App.3a'!T204*100</f>
        <v>1.5148305084745763</v>
      </c>
      <c r="U191" s="41">
        <f>'Tab. RF.IS.App.3a'!U191/'Tab. RF.IS.App.3a'!U204*100</f>
        <v>1.5336039693279206</v>
      </c>
      <c r="V191" s="102"/>
      <c r="W191" s="41">
        <f>'Tab. RF.IS.App.3a'!W191/'Tab. RF.IS.App.3a'!W204*100</f>
        <v>1.7207949587978673</v>
      </c>
      <c r="X191" s="41">
        <f>'Tab. RF.IS.App.3a'!X191/'Tab. RF.IS.App.3a'!X204*100</f>
        <v>2.0895522388059704</v>
      </c>
      <c r="Y191" s="41">
        <f>'Tab. RF.IS.App.3a'!Y191/'Tab. RF.IS.App.3a'!Y204*100</f>
        <v>1.5151662123754741</v>
      </c>
      <c r="Z191" s="41">
        <f>'Tab. RF.IS.App.3a'!Z191/'Tab. RF.IS.App.3a'!Z204*100</f>
        <v>1.6311795968847145</v>
      </c>
    </row>
    <row r="192" spans="1:26" x14ac:dyDescent="0.3">
      <c r="A192" s="129" t="s">
        <v>11</v>
      </c>
      <c r="B192" s="130"/>
      <c r="C192" s="40">
        <f>'Tab. RF.IS.App.3a'!C192/'Tab. RF.IS.App.3a'!C204*100</f>
        <v>3.0965344283171121</v>
      </c>
      <c r="D192" s="40">
        <f>'Tab. RF.IS.App.3a'!D192/'Tab. RF.IS.App.3a'!D204*100</f>
        <v>2.9249682068673168</v>
      </c>
      <c r="E192" s="40">
        <f>'Tab. RF.IS.App.3a'!E192/'Tab. RF.IS.App.3a'!E204*100</f>
        <v>2.8649386084583903</v>
      </c>
      <c r="F192" s="40">
        <f>'Tab. RF.IS.App.3a'!F192/'Tab. RF.IS.App.3a'!F204*100</f>
        <v>3.1394813564523552</v>
      </c>
      <c r="G192" s="102"/>
      <c r="H192" s="41">
        <f>'Tab. RF.IS.App.3a'!H192/'Tab. RF.IS.App.3a'!H204*100</f>
        <v>2.7710109622411694</v>
      </c>
      <c r="I192" s="41">
        <f>'Tab. RF.IS.App.3a'!I192/'Tab. RF.IS.App.3a'!I204*100</f>
        <v>1.4204545454545454</v>
      </c>
      <c r="J192" s="41">
        <f>'Tab. RF.IS.App.3a'!J192/'Tab. RF.IS.App.3a'!J204*100</f>
        <v>3.1557799991451057</v>
      </c>
      <c r="K192" s="41">
        <f>'Tab. RF.IS.App.3a'!K192/'Tab. RF.IS.App.3a'!K204*100</f>
        <v>3.460639626084451</v>
      </c>
      <c r="L192" s="102"/>
      <c r="M192" s="41">
        <f>'Tab. RF.IS.App.3a'!M192/'Tab. RF.IS.App.3a'!M204*100</f>
        <v>2.547770700636943</v>
      </c>
      <c r="N192" s="41">
        <f>'Tab. RF.IS.App.3a'!N192/'Tab. RF.IS.App.3a'!N204*100</f>
        <v>3.7783375314861463</v>
      </c>
      <c r="O192" s="41">
        <f>'Tab. RF.IS.App.3a'!O192/'Tab. RF.IS.App.3a'!O204*100</f>
        <v>2.8927499317747656</v>
      </c>
      <c r="P192" s="41">
        <f>'Tab. RF.IS.App.3a'!P192/'Tab. RF.IS.App.3a'!P204*100</f>
        <v>2.9647140471491467</v>
      </c>
      <c r="Q192" s="102"/>
      <c r="R192" s="41">
        <f>'Tab. RF.IS.App.3a'!R192/'Tab. RF.IS.App.3a'!R204*100</f>
        <v>3.7735849056603774</v>
      </c>
      <c r="S192" s="41">
        <f>'Tab. RF.IS.App.3a'!S192/'Tab. RF.IS.App.3a'!S204*100</f>
        <v>3.90625</v>
      </c>
      <c r="T192" s="41">
        <f>'Tab. RF.IS.App.3a'!T192/'Tab. RF.IS.App.3a'!T204*100</f>
        <v>2.8072033898305087</v>
      </c>
      <c r="U192" s="41">
        <f>'Tab. RF.IS.App.3a'!U192/'Tab. RF.IS.App.3a'!U204*100</f>
        <v>2.832656743346865</v>
      </c>
      <c r="V192" s="102"/>
      <c r="W192" s="41">
        <f>'Tab. RF.IS.App.3a'!W192/'Tab. RF.IS.App.3a'!W204*100</f>
        <v>2.8356761997091615</v>
      </c>
      <c r="X192" s="41">
        <f>'Tab. RF.IS.App.3a'!X192/'Tab. RF.IS.App.3a'!X204*100</f>
        <v>2.9850746268656714</v>
      </c>
      <c r="Y192" s="41">
        <f>'Tab. RF.IS.App.3a'!Y192/'Tab. RF.IS.App.3a'!Y204*100</f>
        <v>3.0977485910506255</v>
      </c>
      <c r="Z192" s="41">
        <f>'Tab. RF.IS.App.3a'!Z192/'Tab. RF.IS.App.3a'!Z204*100</f>
        <v>3.2113848313667814</v>
      </c>
    </row>
    <row r="193" spans="1:26" x14ac:dyDescent="0.3">
      <c r="A193" s="129" t="s">
        <v>12</v>
      </c>
      <c r="B193" s="130"/>
      <c r="C193" s="40">
        <f>'Tab. RF.IS.App.3a'!C193/'Tab. RF.IS.App.3a'!C204*100</f>
        <v>12.890748513238995</v>
      </c>
      <c r="D193" s="40">
        <f>'Tab. RF.IS.App.3a'!D193/'Tab. RF.IS.App.3a'!D204*100</f>
        <v>10.279779567613396</v>
      </c>
      <c r="E193" s="40">
        <f>'Tab. RF.IS.App.3a'!E193/'Tab. RF.IS.App.3a'!E204*100</f>
        <v>10.270902358214773</v>
      </c>
      <c r="F193" s="40">
        <f>'Tab. RF.IS.App.3a'!F193/'Tab. RF.IS.App.3a'!F204*100</f>
        <v>12.714746048795458</v>
      </c>
      <c r="G193" s="102"/>
      <c r="H193" s="41">
        <f>'Tab. RF.IS.App.3a'!H193/'Tab. RF.IS.App.3a'!H204*100</f>
        <v>10.109622411693058</v>
      </c>
      <c r="I193" s="41">
        <f>'Tab. RF.IS.App.3a'!I193/'Tab. RF.IS.App.3a'!I204*100</f>
        <v>9.375</v>
      </c>
      <c r="J193" s="41">
        <f>'Tab. RF.IS.App.3a'!J193/'Tab. RF.IS.App.3a'!J204*100</f>
        <v>12.777000909851433</v>
      </c>
      <c r="K193" s="41">
        <f>'Tab. RF.IS.App.3a'!K193/'Tab. RF.IS.App.3a'!K204*100</f>
        <v>12.224285302685917</v>
      </c>
      <c r="L193" s="102"/>
      <c r="M193" s="41">
        <f>'Tab. RF.IS.App.3a'!M193/'Tab. RF.IS.App.3a'!M204*100</f>
        <v>9.766454352441615</v>
      </c>
      <c r="N193" s="41">
        <f>'Tab. RF.IS.App.3a'!N193/'Tab. RF.IS.App.3a'!N204*100</f>
        <v>9.5717884130982362</v>
      </c>
      <c r="O193" s="41">
        <f>'Tab. RF.IS.App.3a'!O193/'Tab. RF.IS.App.3a'!O204*100</f>
        <v>12.401831468510265</v>
      </c>
      <c r="P193" s="41">
        <f>'Tab. RF.IS.App.3a'!P193/'Tab. RF.IS.App.3a'!P204*100</f>
        <v>12.945411958619793</v>
      </c>
      <c r="Q193" s="102"/>
      <c r="R193" s="41">
        <f>'Tab. RF.IS.App.3a'!R193/'Tab. RF.IS.App.3a'!R204*100</f>
        <v>11.859838274932615</v>
      </c>
      <c r="S193" s="41">
        <f>'Tab. RF.IS.App.3a'!S193/'Tab. RF.IS.App.3a'!S204*100</f>
        <v>13.28125</v>
      </c>
      <c r="T193" s="41">
        <f>'Tab. RF.IS.App.3a'!T193/'Tab. RF.IS.App.3a'!T204*100</f>
        <v>13.697033898305087</v>
      </c>
      <c r="U193" s="41">
        <f>'Tab. RF.IS.App.3a'!U193/'Tab. RF.IS.App.3a'!U204*100</f>
        <v>13.694181326116372</v>
      </c>
      <c r="V193" s="102"/>
      <c r="W193" s="41">
        <f>'Tab. RF.IS.App.3a'!W193/'Tab. RF.IS.App.3a'!W204*100</f>
        <v>10.227823557925351</v>
      </c>
      <c r="X193" s="41">
        <f>'Tab. RF.IS.App.3a'!X193/'Tab. RF.IS.App.3a'!X204*100</f>
        <v>10.44776119402985</v>
      </c>
      <c r="Y193" s="41">
        <f>'Tab. RF.IS.App.3a'!Y193/'Tab. RF.IS.App.3a'!Y204*100</f>
        <v>12.759115732702176</v>
      </c>
      <c r="Z193" s="41">
        <f>'Tab. RF.IS.App.3a'!Z193/'Tab. RF.IS.App.3a'!Z204*100</f>
        <v>12.638299294715379</v>
      </c>
    </row>
    <row r="194" spans="1:26" x14ac:dyDescent="0.3">
      <c r="A194" s="134" t="s">
        <v>13</v>
      </c>
      <c r="B194" s="125"/>
      <c r="C194" s="42">
        <f>SUM(C190:C193)</f>
        <v>26.288273538036393</v>
      </c>
      <c r="D194" s="110">
        <f t="shared" ref="D194" si="395">SUM(D190:D193)</f>
        <v>21.449766850360323</v>
      </c>
      <c r="E194" s="110">
        <f t="shared" ref="E194" si="396">SUM(E190:E193)</f>
        <v>21.204443578249855</v>
      </c>
      <c r="F194" s="42">
        <f t="shared" ref="F194" si="397">SUM(F190:F193)</f>
        <v>25.533834586466163</v>
      </c>
      <c r="G194" s="107"/>
      <c r="H194" s="168">
        <f>SUM(H190:H193)</f>
        <v>20.554202192448233</v>
      </c>
      <c r="I194" s="43">
        <f t="shared" ref="I194" si="398">SUM(I190:I193)</f>
        <v>19.31818181818182</v>
      </c>
      <c r="J194" s="43">
        <f t="shared" ref="J194" si="399">SUM(J190:J193)</f>
        <v>25.75184870819416</v>
      </c>
      <c r="K194" s="43">
        <f t="shared" ref="K194" si="400">SUM(K190:K193)</f>
        <v>27.313762525210485</v>
      </c>
      <c r="L194" s="107"/>
      <c r="M194" s="168">
        <f>SUM(M190:M193)</f>
        <v>19.745222929936311</v>
      </c>
      <c r="N194" s="168">
        <f t="shared" ref="N194" si="401">SUM(N190:N193)</f>
        <v>21.158690176322416</v>
      </c>
      <c r="O194" s="168">
        <f t="shared" ref="O194" si="402">SUM(O190:O193)</f>
        <v>22.541617392886383</v>
      </c>
      <c r="P194" s="168">
        <f t="shared" ref="P194" si="403">SUM(P190:P193)</f>
        <v>23.585417163677374</v>
      </c>
      <c r="Q194" s="107"/>
      <c r="R194" s="168">
        <f>SUM(R190:R193)</f>
        <v>26.415094339622641</v>
      </c>
      <c r="S194" s="43">
        <f t="shared" ref="S194" si="404">SUM(S190:S193)</f>
        <v>27.34375</v>
      </c>
      <c r="T194" s="43">
        <f t="shared" ref="T194" si="405">SUM(T190:T193)</f>
        <v>26.684322033898304</v>
      </c>
      <c r="U194" s="43">
        <f t="shared" ref="U194" si="406">SUM(U190:U193)</f>
        <v>28.308525033829497</v>
      </c>
      <c r="V194" s="107"/>
      <c r="W194" s="168">
        <f>SUM(W190:W193)</f>
        <v>20.988851187590889</v>
      </c>
      <c r="X194" s="168">
        <f t="shared" ref="X194" si="407">SUM(X190:X193)</f>
        <v>22.089552238805968</v>
      </c>
      <c r="Y194" s="43">
        <f t="shared" ref="Y194" si="408">SUM(Y190:Y193)</f>
        <v>25.281062362378869</v>
      </c>
      <c r="Z194" s="43">
        <f t="shared" ref="Z194" si="409">SUM(Z190:Z193)</f>
        <v>25.969348530935591</v>
      </c>
    </row>
    <row r="195" spans="1:26" x14ac:dyDescent="0.3">
      <c r="A195" s="129" t="s">
        <v>14</v>
      </c>
      <c r="B195" s="130"/>
      <c r="C195" s="40">
        <f>'Tab. RF.IS.App.3a'!C195/'Tab. RF.IS.App.3a'!C204*100</f>
        <v>1.8421542766306724</v>
      </c>
      <c r="D195" s="40">
        <f>'Tab. RF.IS.App.3a'!D195/'Tab. RF.IS.App.3a'!D204*100</f>
        <v>2.2891055532005087</v>
      </c>
      <c r="E195" s="40">
        <f>'Tab. RF.IS.App.3a'!E195/'Tab. RF.IS.App.3a'!E204*100</f>
        <v>2.3192360163710775</v>
      </c>
      <c r="F195" s="40">
        <f>'Tab. RF.IS.App.3a'!F195/'Tab. RF.IS.App.3a'!F204*100</f>
        <v>1.9585698941230627</v>
      </c>
      <c r="G195" s="102"/>
      <c r="H195" s="41">
        <f>'Tab. RF.IS.App.3a'!H195/'Tab. RF.IS.App.3a'!H204*100</f>
        <v>2.1924482338611448</v>
      </c>
      <c r="I195" s="41">
        <f>'Tab. RF.IS.App.3a'!I195/'Tab. RF.IS.App.3a'!I204*100</f>
        <v>2.2727272727272729</v>
      </c>
      <c r="J195" s="41">
        <f>'Tab. RF.IS.App.3a'!J195/'Tab. RF.IS.App.3a'!J204*100</f>
        <v>1.8923688501065565</v>
      </c>
      <c r="K195" s="41">
        <f>'Tab. RF.IS.App.3a'!K195/'Tab. RF.IS.App.3a'!K204*100</f>
        <v>2.0600569837052216</v>
      </c>
      <c r="L195" s="102"/>
      <c r="M195" s="41">
        <f>'Tab. RF.IS.App.3a'!M195/'Tab. RF.IS.App.3a'!M204*100</f>
        <v>2.7600849256900215</v>
      </c>
      <c r="N195" s="41">
        <f>'Tab. RF.IS.App.3a'!N195/'Tab. RF.IS.App.3a'!N204*100</f>
        <v>2.770780856423174</v>
      </c>
      <c r="O195" s="41">
        <f>'Tab. RF.IS.App.3a'!O195/'Tab. RF.IS.App.3a'!O204*100</f>
        <v>2.0649504229964522</v>
      </c>
      <c r="P195" s="41">
        <f>'Tab. RF.IS.App.3a'!P195/'Tab. RF.IS.App.3a'!P204*100</f>
        <v>2.1058795462924809</v>
      </c>
      <c r="Q195" s="102"/>
      <c r="R195" s="41">
        <f>'Tab. RF.IS.App.3a'!R195/'Tab. RF.IS.App.3a'!R204*100</f>
        <v>2.1563342318059302</v>
      </c>
      <c r="S195" s="41">
        <f>'Tab. RF.IS.App.3a'!S195/'Tab. RF.IS.App.3a'!S204*100</f>
        <v>2.734375</v>
      </c>
      <c r="T195" s="41">
        <f>'Tab. RF.IS.App.3a'!T195/'Tab. RF.IS.App.3a'!T204*100</f>
        <v>1.5466101694915255</v>
      </c>
      <c r="U195" s="41">
        <f>'Tab. RF.IS.App.3a'!U195/'Tab. RF.IS.App.3a'!U204*100</f>
        <v>1.7861975642760486</v>
      </c>
      <c r="V195" s="102"/>
      <c r="W195" s="41">
        <f>'Tab. RF.IS.App.3a'!W195/'Tab. RF.IS.App.3a'!W204*100</f>
        <v>2.2539990305380515</v>
      </c>
      <c r="X195" s="41">
        <f>'Tab. RF.IS.App.3a'!X195/'Tab. RF.IS.App.3a'!X204*100</f>
        <v>2.5870646766169152</v>
      </c>
      <c r="Y195" s="41">
        <f>'Tab. RF.IS.App.3a'!Y195/'Tab. RF.IS.App.3a'!Y204*100</f>
        <v>1.904142941672891</v>
      </c>
      <c r="Z195" s="41">
        <f>'Tab. RF.IS.App.3a'!Z195/'Tab. RF.IS.App.3a'!Z204*100</f>
        <v>2.0523448206705219</v>
      </c>
    </row>
    <row r="196" spans="1:26" x14ac:dyDescent="0.3">
      <c r="A196" s="129" t="s">
        <v>15</v>
      </c>
      <c r="B196" s="130"/>
      <c r="C196" s="40">
        <f>'Tab. RF.IS.App.3a'!C196/'Tab. RF.IS.App.3a'!C204*100</f>
        <v>0.22176886659649761</v>
      </c>
      <c r="D196" s="40">
        <f>'Tab. RF.IS.App.3a'!D196/'Tab. RF.IS.App.3a'!D204*100</f>
        <v>0.33912674862229758</v>
      </c>
      <c r="E196" s="40">
        <f>'Tab. RF.IS.App.3a'!E196/'Tab. RF.IS.App.3a'!E204*100</f>
        <v>0.38978756577665175</v>
      </c>
      <c r="F196" s="40">
        <f>'Tab. RF.IS.App.3a'!F196/'Tab. RF.IS.App.3a'!F204*100</f>
        <v>0.26515267761239836</v>
      </c>
      <c r="G196" s="102"/>
      <c r="H196" s="41">
        <f>'Tab. RF.IS.App.3a'!H196/'Tab. RF.IS.App.3a'!H204*100</f>
        <v>0.36540803897685747</v>
      </c>
      <c r="I196" s="41">
        <f>'Tab. RF.IS.App.3a'!I196/'Tab. RF.IS.App.3a'!I204*100</f>
        <v>0.28409090909090912</v>
      </c>
      <c r="J196" s="41">
        <f>'Tab. RF.IS.App.3a'!J196/'Tab. RF.IS.App.3a'!J204*100</f>
        <v>0.25707882732973869</v>
      </c>
      <c r="K196" s="41">
        <f>'Tab. RF.IS.App.3a'!K196/'Tab. RF.IS.App.3a'!K204*100</f>
        <v>0.19848256874859943</v>
      </c>
      <c r="L196" s="102"/>
      <c r="M196" s="41">
        <f>'Tab. RF.IS.App.3a'!M196/'Tab. RF.IS.App.3a'!M204*100</f>
        <v>0.84925690021231426</v>
      </c>
      <c r="N196" s="41">
        <f>'Tab. RF.IS.App.3a'!N196/'Tab. RF.IS.App.3a'!N204*100</f>
        <v>0.50377833753148615</v>
      </c>
      <c r="O196" s="41">
        <f>'Tab. RF.IS.App.3a'!O196/'Tab. RF.IS.App.3a'!O204*100</f>
        <v>0.37296461384517421</v>
      </c>
      <c r="P196" s="41">
        <f>'Tab. RF.IS.App.3a'!P196/'Tab. RF.IS.App.3a'!P204*100</f>
        <v>0.34483506473790365</v>
      </c>
      <c r="Q196" s="102"/>
      <c r="R196" s="41">
        <f>'Tab. RF.IS.App.3a'!R196/'Tab. RF.IS.App.3a'!R204*100</f>
        <v>0.26954177897574128</v>
      </c>
      <c r="S196" s="41">
        <f>'Tab. RF.IS.App.3a'!S196/'Tab. RF.IS.App.3a'!S204*100</f>
        <v>0</v>
      </c>
      <c r="T196" s="41">
        <f>'Tab. RF.IS.App.3a'!T196/'Tab. RF.IS.App.3a'!T204*100</f>
        <v>0.15889830508474578</v>
      </c>
      <c r="U196" s="41">
        <f>'Tab. RF.IS.App.3a'!U196/'Tab. RF.IS.App.3a'!U204*100</f>
        <v>0.19846639603067207</v>
      </c>
      <c r="V196" s="102"/>
      <c r="W196" s="41">
        <f>'Tab. RF.IS.App.3a'!W196/'Tab. RF.IS.App.3a'!W204*100</f>
        <v>0.41202132816286963</v>
      </c>
      <c r="X196" s="41">
        <f>'Tab. RF.IS.App.3a'!X196/'Tab. RF.IS.App.3a'!X204*100</f>
        <v>0.29850746268656719</v>
      </c>
      <c r="Y196" s="41">
        <f>'Tab. RF.IS.App.3a'!Y196/'Tab. RF.IS.App.3a'!Y204*100</f>
        <v>0.27111969037064343</v>
      </c>
      <c r="Z196" s="41">
        <f>'Tab. RF.IS.App.3a'!Z196/'Tab. RF.IS.App.3a'!Z204*100</f>
        <v>0.25487181201323661</v>
      </c>
    </row>
    <row r="197" spans="1:26" x14ac:dyDescent="0.3">
      <c r="A197" s="129" t="s">
        <v>16</v>
      </c>
      <c r="B197" s="130"/>
      <c r="C197" s="40">
        <f>'Tab. RF.IS.App.3a'!C197/'Tab. RF.IS.App.3a'!C204*100</f>
        <v>4.8849790575689456</v>
      </c>
      <c r="D197" s="40">
        <f>'Tab. RF.IS.App.3a'!D197/'Tab. RF.IS.App.3a'!D204*100</f>
        <v>6.0618906316235694</v>
      </c>
      <c r="E197" s="40">
        <f>'Tab. RF.IS.App.3a'!E197/'Tab. RF.IS.App.3a'!E204*100</f>
        <v>6.2366010524264279</v>
      </c>
      <c r="F197" s="40">
        <f>'Tab. RF.IS.App.3a'!F197/'Tab. RF.IS.App.3a'!F204*100</f>
        <v>5.1404020254718432</v>
      </c>
      <c r="G197" s="102"/>
      <c r="H197" s="41">
        <f>'Tab. RF.IS.App.3a'!H197/'Tab. RF.IS.App.3a'!H204*100</f>
        <v>5.9378806333739345</v>
      </c>
      <c r="I197" s="41">
        <f>'Tab. RF.IS.App.3a'!I197/'Tab. RF.IS.App.3a'!I204*100</f>
        <v>3.4090909090909087</v>
      </c>
      <c r="J197" s="41">
        <f>'Tab. RF.IS.App.3a'!J197/'Tab. RF.IS.App.3a'!J204*100</f>
        <v>5.1458510164078577</v>
      </c>
      <c r="K197" s="41">
        <f>'Tab. RF.IS.App.3a'!K197/'Tab. RF.IS.App.3a'!K204*100</f>
        <v>3.5518775810737266</v>
      </c>
      <c r="L197" s="102"/>
      <c r="M197" s="41">
        <f>'Tab. RF.IS.App.3a'!M197/'Tab. RF.IS.App.3a'!M204*100</f>
        <v>8.7048832271762198</v>
      </c>
      <c r="N197" s="41">
        <f>'Tab. RF.IS.App.3a'!N197/'Tab. RF.IS.App.3a'!N204*100</f>
        <v>7.5566750629722925</v>
      </c>
      <c r="O197" s="41">
        <f>'Tab. RF.IS.App.3a'!O197/'Tab. RF.IS.App.3a'!O204*100</f>
        <v>6.228205827951121</v>
      </c>
      <c r="P197" s="41">
        <f>'Tab. RF.IS.App.3a'!P197/'Tab. RF.IS.App.3a'!P204*100</f>
        <v>6.3111323169012552</v>
      </c>
      <c r="Q197" s="102"/>
      <c r="R197" s="41">
        <f>'Tab. RF.IS.App.3a'!R197/'Tab. RF.IS.App.3a'!R204*100</f>
        <v>7.5471698113207548</v>
      </c>
      <c r="S197" s="41">
        <f>'Tab. RF.IS.App.3a'!S197/'Tab. RF.IS.App.3a'!S204*100</f>
        <v>5.46875</v>
      </c>
      <c r="T197" s="41">
        <f>'Tab. RF.IS.App.3a'!T197/'Tab. RF.IS.App.3a'!T204*100</f>
        <v>5.9957627118644066</v>
      </c>
      <c r="U197" s="41">
        <f>'Tab. RF.IS.App.3a'!U197/'Tab. RF.IS.App.3a'!U204*100</f>
        <v>5.178168696436626</v>
      </c>
      <c r="V197" s="102"/>
      <c r="W197" s="41">
        <f>'Tab. RF.IS.App.3a'!W197/'Tab. RF.IS.App.3a'!W204*100</f>
        <v>6.398448860882211</v>
      </c>
      <c r="X197" s="41">
        <f>'Tab. RF.IS.App.3a'!X197/'Tab. RF.IS.App.3a'!X204*100</f>
        <v>5.5721393034825875</v>
      </c>
      <c r="Y197" s="41">
        <f>'Tab. RF.IS.App.3a'!Y197/'Tab. RF.IS.App.3a'!Y204*100</f>
        <v>5.3578876914570621</v>
      </c>
      <c r="Z197" s="41">
        <f>'Tab. RF.IS.App.3a'!Z197/'Tab. RF.IS.App.3a'!Z204*100</f>
        <v>4.7656850620048807</v>
      </c>
    </row>
    <row r="198" spans="1:26" x14ac:dyDescent="0.3">
      <c r="A198" s="129" t="s">
        <v>17</v>
      </c>
      <c r="B198" s="130"/>
      <c r="C198" s="40">
        <f>'Tab. RF.IS.App.3a'!C198/'Tab. RF.IS.App.3a'!C204*100</f>
        <v>5.1006839317194448</v>
      </c>
      <c r="D198" s="40">
        <f>'Tab. RF.IS.App.3a'!D198/'Tab. RF.IS.App.3a'!D204*100</f>
        <v>6.9520983467571007</v>
      </c>
      <c r="E198" s="40">
        <f>'Tab. RF.IS.App.3a'!E198/'Tab. RF.IS.App.3a'!E204*100</f>
        <v>7.1331124537127266</v>
      </c>
      <c r="F198" s="40">
        <f>'Tab. RF.IS.App.3a'!F198/'Tab. RF.IS.App.3a'!F204*100</f>
        <v>6.0309958569894118</v>
      </c>
      <c r="G198" s="102"/>
      <c r="H198" s="41">
        <f>'Tab. RF.IS.App.3a'!H198/'Tab. RF.IS.App.3a'!H204*100</f>
        <v>7.0341047503045067</v>
      </c>
      <c r="I198" s="41">
        <f>'Tab. RF.IS.App.3a'!I198/'Tab. RF.IS.App.3a'!I204*100</f>
        <v>5.3977272727272725</v>
      </c>
      <c r="J198" s="41">
        <f>'Tab. RF.IS.App.3a'!J198/'Tab. RF.IS.App.3a'!J204*100</f>
        <v>5.6697788877829547</v>
      </c>
      <c r="K198" s="41">
        <f>'Tab. RF.IS.App.3a'!K198/'Tab. RF.IS.App.3a'!K204*100</f>
        <v>4.5042737778916031</v>
      </c>
      <c r="L198" s="102"/>
      <c r="M198" s="41">
        <f>'Tab. RF.IS.App.3a'!M198/'Tab. RF.IS.App.3a'!M204*100</f>
        <v>10.191082802547772</v>
      </c>
      <c r="N198" s="41">
        <f>'Tab. RF.IS.App.3a'!N198/'Tab. RF.IS.App.3a'!N204*100</f>
        <v>10.579345088161208</v>
      </c>
      <c r="O198" s="41">
        <f>'Tab. RF.IS.App.3a'!O198/'Tab. RF.IS.App.3a'!O204*100</f>
        <v>8.8086357985384645</v>
      </c>
      <c r="P198" s="41">
        <f>'Tab. RF.IS.App.3a'!P198/'Tab. RF.IS.App.3a'!P204*100</f>
        <v>8.4213494111778608</v>
      </c>
      <c r="Q198" s="102"/>
      <c r="R198" s="41">
        <f>'Tab. RF.IS.App.3a'!R198/'Tab. RF.IS.App.3a'!R204*100</f>
        <v>4.0431266846361185</v>
      </c>
      <c r="S198" s="41">
        <f>'Tab. RF.IS.App.3a'!S198/'Tab. RF.IS.App.3a'!S204*100</f>
        <v>4.296875</v>
      </c>
      <c r="T198" s="41">
        <f>'Tab. RF.IS.App.3a'!T198/'Tab. RF.IS.App.3a'!T204*100</f>
        <v>4.1419491525423728</v>
      </c>
      <c r="U198" s="41">
        <f>'Tab. RF.IS.App.3a'!U198/'Tab. RF.IS.App.3a'!U204*100</f>
        <v>3.3739287325214251</v>
      </c>
      <c r="V198" s="102"/>
      <c r="W198" s="41">
        <f>'Tab. RF.IS.App.3a'!W198/'Tab. RF.IS.App.3a'!W204*100</f>
        <v>7.1255453223460981</v>
      </c>
      <c r="X198" s="41">
        <f>'Tab. RF.IS.App.3a'!X198/'Tab. RF.IS.App.3a'!X204*100</f>
        <v>7.1641791044776122</v>
      </c>
      <c r="Y198" s="41">
        <f>'Tab. RF.IS.App.3a'!Y198/'Tab. RF.IS.App.3a'!Y204*100</f>
        <v>6.1018905627067346</v>
      </c>
      <c r="Z198" s="41">
        <f>'Tab. RF.IS.App.3a'!Z198/'Tab. RF.IS.App.3a'!Z204*100</f>
        <v>5.9088478122806434</v>
      </c>
    </row>
    <row r="199" spans="1:26" x14ac:dyDescent="0.3">
      <c r="A199" s="129" t="s">
        <v>18</v>
      </c>
      <c r="B199" s="130"/>
      <c r="C199" s="40">
        <f>'Tab. RF.IS.App.3a'!C199/'Tab. RF.IS.App.3a'!C204*100</f>
        <v>0.38982808581415596</v>
      </c>
      <c r="D199" s="40">
        <f>'Tab. RF.IS.App.3a'!D199/'Tab. RF.IS.App.3a'!D204*100</f>
        <v>0.67825349724459516</v>
      </c>
      <c r="E199" s="40">
        <f>'Tab. RF.IS.App.3a'!E199/'Tab. RF.IS.App.3a'!E204*100</f>
        <v>0.72110699668680567</v>
      </c>
      <c r="F199" s="40">
        <f>'Tab. RF.IS.App.3a'!F199/'Tab. RF.IS.App.3a'!F204*100</f>
        <v>0.4640171858216971</v>
      </c>
      <c r="G199" s="102"/>
      <c r="H199" s="41">
        <f>'Tab. RF.IS.App.3a'!H199/'Tab. RF.IS.App.3a'!H204*100</f>
        <v>0.48721071863580995</v>
      </c>
      <c r="I199" s="41">
        <f>'Tab. RF.IS.App.3a'!I199/'Tab. RF.IS.App.3a'!I204*100</f>
        <v>0.56818181818181823</v>
      </c>
      <c r="J199" s="41">
        <f>'Tab. RF.IS.App.3a'!J199/'Tab. RF.IS.App.3a'!J204*100</f>
        <v>0.42744698130835418</v>
      </c>
      <c r="K199" s="41">
        <f>'Tab. RF.IS.App.3a'!K199/'Tab. RF.IS.App.3a'!K204*100</f>
        <v>0.35054582706405868</v>
      </c>
      <c r="L199" s="102"/>
      <c r="M199" s="41">
        <f>'Tab. RF.IS.App.3a'!M199/'Tab. RF.IS.App.3a'!M204*100</f>
        <v>1.0615711252653928</v>
      </c>
      <c r="N199" s="41">
        <f>'Tab. RF.IS.App.3a'!N199/'Tab. RF.IS.App.3a'!N204*100</f>
        <v>2.0151133501259446</v>
      </c>
      <c r="O199" s="41">
        <f>'Tab. RF.IS.App.3a'!O199/'Tab. RF.IS.App.3a'!O204*100</f>
        <v>0.65496224870372055</v>
      </c>
      <c r="P199" s="41">
        <f>'Tab. RF.IS.App.3a'!P199/'Tab. RF.IS.App.3a'!P204*100</f>
        <v>0.63328200568218784</v>
      </c>
      <c r="Q199" s="102"/>
      <c r="R199" s="41">
        <f>'Tab. RF.IS.App.3a'!R199/'Tab. RF.IS.App.3a'!R204*100</f>
        <v>1.0781671159029651</v>
      </c>
      <c r="S199" s="41">
        <f>'Tab. RF.IS.App.3a'!S199/'Tab. RF.IS.App.3a'!S204*100</f>
        <v>0.78125</v>
      </c>
      <c r="T199" s="41">
        <f>'Tab. RF.IS.App.3a'!T199/'Tab. RF.IS.App.3a'!T204*100</f>
        <v>0.42372881355932202</v>
      </c>
      <c r="U199" s="41">
        <f>'Tab. RF.IS.App.3a'!U199/'Tab. RF.IS.App.3a'!U204*100</f>
        <v>0.40595399188092013</v>
      </c>
      <c r="V199" s="102"/>
      <c r="W199" s="41">
        <f>'Tab. RF.IS.App.3a'!W199/'Tab. RF.IS.App.3a'!W204*100</f>
        <v>0.605913717886573</v>
      </c>
      <c r="X199" s="41">
        <f>'Tab. RF.IS.App.3a'!X199/'Tab. RF.IS.App.3a'!X204*100</f>
        <v>1.1940298507462688</v>
      </c>
      <c r="Y199" s="41">
        <f>'Tab. RF.IS.App.3a'!Y199/'Tab. RF.IS.App.3a'!Y204*100</f>
        <v>0.46366802145677122</v>
      </c>
      <c r="Z199" s="41">
        <f>'Tab. RF.IS.App.3a'!Z199/'Tab. RF.IS.App.3a'!Z204*100</f>
        <v>0.46461877862085099</v>
      </c>
    </row>
    <row r="200" spans="1:26" x14ac:dyDescent="0.3">
      <c r="A200" s="129" t="s">
        <v>19</v>
      </c>
      <c r="B200" s="130"/>
      <c r="C200" s="40">
        <f>'Tab. RF.IS.App.3a'!C200/'Tab. RF.IS.App.3a'!C204*100</f>
        <v>1.527259811756349</v>
      </c>
      <c r="D200" s="40">
        <f>'Tab. RF.IS.App.3a'!D200/'Tab. RF.IS.App.3a'!D204*100</f>
        <v>2.4586689275116576</v>
      </c>
      <c r="E200" s="40">
        <f>'Tab. RF.IS.App.3a'!E200/'Tab. RF.IS.App.3a'!E204*100</f>
        <v>2.4946404209705708</v>
      </c>
      <c r="F200" s="40">
        <f>'Tab. RF.IS.App.3a'!F200/'Tab. RF.IS.App.3a'!F204*100</f>
        <v>1.8011354917907012</v>
      </c>
      <c r="G200" s="102"/>
      <c r="H200" s="41">
        <f>'Tab. RF.IS.App.3a'!H200/'Tab. RF.IS.App.3a'!H204*100</f>
        <v>2.4056029232643121</v>
      </c>
      <c r="I200" s="41">
        <f>'Tab. RF.IS.App.3a'!I200/'Tab. RF.IS.App.3a'!I204*100</f>
        <v>1.7045454545454544</v>
      </c>
      <c r="J200" s="41">
        <f>'Tab. RF.IS.App.3a'!J200/'Tab. RF.IS.App.3a'!J204*100</f>
        <v>1.6719283354603911</v>
      </c>
      <c r="K200" s="41">
        <f>'Tab. RF.IS.App.3a'!K200/'Tab. RF.IS.App.3a'!K204*100</f>
        <v>1.4742132727214521</v>
      </c>
      <c r="L200" s="102"/>
      <c r="M200" s="41">
        <f>'Tab. RF.IS.App.3a'!M200/'Tab. RF.IS.App.3a'!M204*100</f>
        <v>3.397027600849257</v>
      </c>
      <c r="N200" s="41">
        <f>'Tab. RF.IS.App.3a'!N200/'Tab. RF.IS.App.3a'!N204*100</f>
        <v>2.518891687657431</v>
      </c>
      <c r="O200" s="41">
        <f>'Tab. RF.IS.App.3a'!O200/'Tab. RF.IS.App.3a'!O204*100</f>
        <v>2.5683010400557928</v>
      </c>
      <c r="P200" s="41">
        <f>'Tab. RF.IS.App.3a'!P200/'Tab. RF.IS.App.3a'!P204*100</f>
        <v>2.4962588648636928</v>
      </c>
      <c r="Q200" s="102"/>
      <c r="R200" s="41">
        <f>'Tab. RF.IS.App.3a'!R200/'Tab. RF.IS.App.3a'!R204*100</f>
        <v>2.1563342318059302</v>
      </c>
      <c r="S200" s="41">
        <f>'Tab. RF.IS.App.3a'!S200/'Tab. RF.IS.App.3a'!S204*100</f>
        <v>3.515625</v>
      </c>
      <c r="T200" s="41">
        <f>'Tab. RF.IS.App.3a'!T200/'Tab. RF.IS.App.3a'!T204*100</f>
        <v>1.0063559322033897</v>
      </c>
      <c r="U200" s="41">
        <f>'Tab. RF.IS.App.3a'!U200/'Tab. RF.IS.App.3a'!U204*100</f>
        <v>1.0554803788903924</v>
      </c>
      <c r="V200" s="102"/>
      <c r="W200" s="41">
        <f>'Tab. RF.IS.App.3a'!W200/'Tab. RF.IS.App.3a'!W204*100</f>
        <v>2.4963645176926805</v>
      </c>
      <c r="X200" s="41">
        <f>'Tab. RF.IS.App.3a'!X200/'Tab. RF.IS.App.3a'!X204*100</f>
        <v>2.4875621890547266</v>
      </c>
      <c r="Y200" s="41">
        <f>'Tab. RF.IS.App.3a'!Y200/'Tab. RF.IS.App.3a'!Y204*100</f>
        <v>1.7848308775741821</v>
      </c>
      <c r="Z200" s="41">
        <f>'Tab. RF.IS.App.3a'!Z200/'Tab. RF.IS.App.3a'!Z204*100</f>
        <v>1.8292275294982785</v>
      </c>
    </row>
    <row r="201" spans="1:26" x14ac:dyDescent="0.3">
      <c r="A201" s="129" t="s">
        <v>20</v>
      </c>
      <c r="B201" s="130"/>
      <c r="C201" s="40">
        <f>'Tab. RF.IS.App.3a'!C201/'Tab. RF.IS.App.3a'!C204*100</f>
        <v>6.1389260669378141</v>
      </c>
      <c r="D201" s="40">
        <f>'Tab. RF.IS.App.3a'!D201/'Tab. RF.IS.App.3a'!D204*100</f>
        <v>6.6129715981348021</v>
      </c>
      <c r="E201" s="40">
        <f>'Tab. RF.IS.App.3a'!E201/'Tab. RF.IS.App.3a'!E204*100</f>
        <v>6.9382186708244005</v>
      </c>
      <c r="F201" s="40">
        <f>'Tab. RF.IS.App.3a'!F201/'Tab. RF.IS.App.3a'!F204*100</f>
        <v>6.5803283719502836</v>
      </c>
      <c r="G201" s="102"/>
      <c r="H201" s="41">
        <f>'Tab. RF.IS.App.3a'!H201/'Tab. RF.IS.App.3a'!H204*100</f>
        <v>7.0036540803897678</v>
      </c>
      <c r="I201" s="41">
        <f>'Tab. RF.IS.App.3a'!I201/'Tab. RF.IS.App.3a'!I204*100</f>
        <v>1.9886363636363635</v>
      </c>
      <c r="J201" s="41">
        <f>'Tab. RF.IS.App.3a'!J201/'Tab. RF.IS.App.3a'!J204*100</f>
        <v>6.5490983921887107</v>
      </c>
      <c r="K201" s="41">
        <f>'Tab. RF.IS.App.3a'!K201/'Tab. RF.IS.App.3a'!K204*100</f>
        <v>5.141338796939527</v>
      </c>
      <c r="L201" s="102"/>
      <c r="M201" s="41">
        <f>'Tab. RF.IS.App.3a'!M201/'Tab. RF.IS.App.3a'!M204*100</f>
        <v>8.9171974522292992</v>
      </c>
      <c r="N201" s="41">
        <f>'Tab. RF.IS.App.3a'!N201/'Tab. RF.IS.App.3a'!N204*100</f>
        <v>8.8161209068010074</v>
      </c>
      <c r="O201" s="41">
        <f>'Tab. RF.IS.App.3a'!O201/'Tab. RF.IS.App.3a'!O204*100</f>
        <v>8.2052215045938315</v>
      </c>
      <c r="P201" s="41">
        <f>'Tab. RF.IS.App.3a'!P201/'Tab. RF.IS.App.3a'!P204*100</f>
        <v>7.9160250710273479</v>
      </c>
      <c r="Q201" s="102"/>
      <c r="R201" s="41">
        <f>'Tab. RF.IS.App.3a'!R201/'Tab. RF.IS.App.3a'!R204*100</f>
        <v>6.7385444743935308</v>
      </c>
      <c r="S201" s="41">
        <f>'Tab. RF.IS.App.3a'!S201/'Tab. RF.IS.App.3a'!S204*100</f>
        <v>6.640625</v>
      </c>
      <c r="T201" s="41">
        <f>'Tab. RF.IS.App.3a'!T201/'Tab. RF.IS.App.3a'!T204*100</f>
        <v>5.8898305084745761</v>
      </c>
      <c r="U201" s="41">
        <f>'Tab. RF.IS.App.3a'!U201/'Tab. RF.IS.App.3a'!U204*100</f>
        <v>5.34957149300857</v>
      </c>
      <c r="V201" s="102"/>
      <c r="W201" s="41">
        <f>'Tab. RF.IS.App.3a'!W201/'Tab. RF.IS.App.3a'!W204*100</f>
        <v>7.1982549684924875</v>
      </c>
      <c r="X201" s="41">
        <f>'Tab. RF.IS.App.3a'!X201/'Tab. RF.IS.App.3a'!X204*100</f>
        <v>5.8706467661691537</v>
      </c>
      <c r="Y201" s="41">
        <f>'Tab. RF.IS.App.3a'!Y201/'Tab. RF.IS.App.3a'!Y204*100</f>
        <v>6.7838123599538269</v>
      </c>
      <c r="Z201" s="41">
        <f>'Tab. RF.IS.App.3a'!Z201/'Tab. RF.IS.App.3a'!Z204*100</f>
        <v>6.2297356018317345</v>
      </c>
    </row>
    <row r="202" spans="1:26" x14ac:dyDescent="0.3">
      <c r="A202" s="129" t="s">
        <v>21</v>
      </c>
      <c r="B202" s="130"/>
      <c r="C202" s="40">
        <f>'Tab. RF.IS.App.3a'!C202/'Tab. RF.IS.App.3a'!C204*100</f>
        <v>1.9409107250369255</v>
      </c>
      <c r="D202" s="40">
        <f>'Tab. RF.IS.App.3a'!D202/'Tab. RF.IS.App.3a'!D204*100</f>
        <v>2.9673590504451042</v>
      </c>
      <c r="E202" s="40">
        <f>'Tab. RF.IS.App.3a'!E202/'Tab. RF.IS.App.3a'!E204*100</f>
        <v>2.9234067433248878</v>
      </c>
      <c r="F202" s="40">
        <f>'Tab. RF.IS.App.3a'!F202/'Tab. RF.IS.App.3a'!F204*100</f>
        <v>2.0929875709682371</v>
      </c>
      <c r="G202" s="102"/>
      <c r="H202" s="41">
        <f>'Tab. RF.IS.App.3a'!H202/'Tab. RF.IS.App.3a'!H204*100</f>
        <v>3.1364190012180271</v>
      </c>
      <c r="I202" s="41">
        <f>'Tab. RF.IS.App.3a'!I202/'Tab. RF.IS.App.3a'!I204*100</f>
        <v>1.9886363636363635</v>
      </c>
      <c r="J202" s="41">
        <f>'Tab. RF.IS.App.3a'!J202/'Tab. RF.IS.App.3a'!J204*100</f>
        <v>1.9082454522694383</v>
      </c>
      <c r="K202" s="41">
        <f>'Tab. RF.IS.App.3a'!K202/'Tab. RF.IS.App.3a'!K204*100</f>
        <v>1.9896276851170087</v>
      </c>
      <c r="L202" s="102"/>
      <c r="M202" s="41">
        <f>'Tab. RF.IS.App.3a'!M202/'Tab. RF.IS.App.3a'!M204*100</f>
        <v>3.8216560509554141</v>
      </c>
      <c r="N202" s="41">
        <f>'Tab. RF.IS.App.3a'!N202/'Tab. RF.IS.App.3a'!N204*100</f>
        <v>2.0151133501259446</v>
      </c>
      <c r="O202" s="41">
        <f>'Tab. RF.IS.App.3a'!O202/'Tab. RF.IS.App.3a'!O204*100</f>
        <v>2.4621728979047273</v>
      </c>
      <c r="P202" s="41">
        <f>'Tab. RF.IS.App.3a'!P202/'Tab. RF.IS.App.3a'!P204*100</f>
        <v>2.6545793662842394</v>
      </c>
      <c r="Q202" s="102"/>
      <c r="R202" s="41">
        <f>'Tab. RF.IS.App.3a'!R202/'Tab. RF.IS.App.3a'!R204*100</f>
        <v>2.6954177897574128</v>
      </c>
      <c r="S202" s="41">
        <f>'Tab. RF.IS.App.3a'!S202/'Tab. RF.IS.App.3a'!S204*100</f>
        <v>1.5625</v>
      </c>
      <c r="T202" s="41">
        <f>'Tab. RF.IS.App.3a'!T202/'Tab. RF.IS.App.3a'!T204*100</f>
        <v>1.7690677966101693</v>
      </c>
      <c r="U202" s="41">
        <f>'Tab. RF.IS.App.3a'!U202/'Tab. RF.IS.App.3a'!U204*100</f>
        <v>2.246278755074425</v>
      </c>
      <c r="V202" s="102"/>
      <c r="W202" s="41">
        <f>'Tab. RF.IS.App.3a'!W202/'Tab. RF.IS.App.3a'!W204*100</f>
        <v>3.1749878817256425</v>
      </c>
      <c r="X202" s="41">
        <f>'Tab. RF.IS.App.3a'!X202/'Tab. RF.IS.App.3a'!X204*100</f>
        <v>1.8905472636815919</v>
      </c>
      <c r="Y202" s="41">
        <f>'Tab. RF.IS.App.3a'!Y202/'Tab. RF.IS.App.3a'!Y204*100</f>
        <v>1.990474435207729</v>
      </c>
      <c r="Z202" s="41">
        <f>'Tab. RF.IS.App.3a'!Z202/'Tab. RF.IS.App.3a'!Z204*100</f>
        <v>2.2696125948457402</v>
      </c>
    </row>
    <row r="203" spans="1:26" ht="22.8" x14ac:dyDescent="0.3">
      <c r="A203" s="135" t="s">
        <v>22</v>
      </c>
      <c r="B203" s="132"/>
      <c r="C203" s="110">
        <f>SUM(C195:C202)</f>
        <v>22.046510822060803</v>
      </c>
      <c r="D203" s="42">
        <f t="shared" ref="D203" si="410">SUM(D195:D202)</f>
        <v>28.359474353539632</v>
      </c>
      <c r="E203" s="42">
        <f t="shared" ref="E203" si="411">SUM(E195:E202)</f>
        <v>29.156109920093549</v>
      </c>
      <c r="F203" s="110">
        <f t="shared" ref="F203" si="412">SUM(F195:F202)</f>
        <v>24.333589074727637</v>
      </c>
      <c r="G203" s="107"/>
      <c r="H203" s="43">
        <f>SUM(H195:H202)</f>
        <v>28.56272838002436</v>
      </c>
      <c r="I203" s="168">
        <f t="shared" ref="I203" si="413">SUM(I195:I202)</f>
        <v>17.613636363636363</v>
      </c>
      <c r="J203" s="168">
        <f t="shared" ref="J203" si="414">SUM(J195:J202)</f>
        <v>23.521796742853997</v>
      </c>
      <c r="K203" s="168">
        <f t="shared" ref="K203" si="415">SUM(K195:K202)</f>
        <v>19.270416493261195</v>
      </c>
      <c r="L203" s="107"/>
      <c r="M203" s="43">
        <f>SUM(M195:M202)</f>
        <v>39.702760084925686</v>
      </c>
      <c r="N203" s="43">
        <f t="shared" ref="N203" si="416">SUM(N195:N202)</f>
        <v>36.775818639798487</v>
      </c>
      <c r="O203" s="43">
        <f t="shared" ref="O203" si="417">SUM(O195:O202)</f>
        <v>31.365414354589291</v>
      </c>
      <c r="P203" s="43">
        <f t="shared" ref="P203" si="418">SUM(P195:P202)</f>
        <v>30.883341646966969</v>
      </c>
      <c r="Q203" s="107"/>
      <c r="R203" s="43">
        <f>SUM(R195:R202)</f>
        <v>26.684636118598387</v>
      </c>
      <c r="S203" s="168">
        <f t="shared" ref="S203" si="419">SUM(S195:S202)</f>
        <v>25</v>
      </c>
      <c r="T203" s="168">
        <f t="shared" ref="T203" si="420">SUM(T195:T202)</f>
        <v>20.932203389830509</v>
      </c>
      <c r="U203" s="168">
        <f t="shared" ref="U203" si="421">SUM(U195:U202)</f>
        <v>19.594046008119079</v>
      </c>
      <c r="V203" s="107"/>
      <c r="W203" s="43">
        <f>SUM(W195:W202)</f>
        <v>29.665535627726612</v>
      </c>
      <c r="X203" s="43">
        <f t="shared" ref="X203" si="422">SUM(X195:X202)</f>
        <v>27.06467661691542</v>
      </c>
      <c r="Y203" s="168">
        <f t="shared" ref="Y203" si="423">SUM(Y195:Y202)</f>
        <v>24.657826580399842</v>
      </c>
      <c r="Z203" s="168">
        <f t="shared" ref="Z203" si="424">SUM(Z195:Z202)</f>
        <v>23.774944011765886</v>
      </c>
    </row>
    <row r="204" spans="1:26" x14ac:dyDescent="0.3">
      <c r="A204" s="152" t="s">
        <v>56</v>
      </c>
      <c r="B204" s="209"/>
      <c r="C204" s="60">
        <f>C189+C194+C203</f>
        <v>100</v>
      </c>
      <c r="D204" s="60">
        <f t="shared" ref="D204" si="425">D189+D194+D203</f>
        <v>100</v>
      </c>
      <c r="E204" s="60">
        <f t="shared" ref="E204" si="426">E189+E194+E203</f>
        <v>100</v>
      </c>
      <c r="F204" s="60">
        <f t="shared" ref="F204" si="427">F189+F194+F203</f>
        <v>100</v>
      </c>
      <c r="G204" s="109"/>
      <c r="H204" s="62">
        <f>H189+H194+H203</f>
        <v>100</v>
      </c>
      <c r="I204" s="62">
        <f t="shared" ref="I204" si="428">I189+I194+I203</f>
        <v>100</v>
      </c>
      <c r="J204" s="62">
        <f t="shared" ref="J204" si="429">J189+J194+J203</f>
        <v>99.999999999999986</v>
      </c>
      <c r="K204" s="62">
        <f t="shared" ref="K204" si="430">K189+K194+K203</f>
        <v>100</v>
      </c>
      <c r="L204" s="109"/>
      <c r="M204" s="62">
        <f>M189+M194+M203</f>
        <v>100</v>
      </c>
      <c r="N204" s="62">
        <f t="shared" ref="N204" si="431">N189+N194+N203</f>
        <v>100</v>
      </c>
      <c r="O204" s="62">
        <f t="shared" ref="O204" si="432">O189+O194+O203</f>
        <v>100</v>
      </c>
      <c r="P204" s="62">
        <f t="shared" ref="P204" si="433">P189+P194+P203</f>
        <v>100</v>
      </c>
      <c r="Q204" s="109"/>
      <c r="R204" s="62">
        <f>R189+R194+R203</f>
        <v>100.00000000000001</v>
      </c>
      <c r="S204" s="62">
        <f t="shared" ref="S204" si="434">S189+S194+S203</f>
        <v>100</v>
      </c>
      <c r="T204" s="62">
        <f t="shared" ref="T204" si="435">T189+T194+T203</f>
        <v>100</v>
      </c>
      <c r="U204" s="62">
        <f t="shared" ref="U204" si="436">U189+U194+U203</f>
        <v>100</v>
      </c>
      <c r="V204" s="109"/>
      <c r="W204" s="62">
        <f>W189+W194+W203</f>
        <v>100</v>
      </c>
      <c r="X204" s="62">
        <f t="shared" ref="X204" si="437">X189+X194+X203</f>
        <v>100</v>
      </c>
      <c r="Y204" s="62">
        <f t="shared" ref="Y204" si="438">Y189+Y194+Y203</f>
        <v>100</v>
      </c>
      <c r="Z204" s="62">
        <f t="shared" ref="Z204" si="439">Z189+Z194+Z203</f>
        <v>100</v>
      </c>
    </row>
    <row r="205" spans="1:26" x14ac:dyDescent="0.3">
      <c r="A205" s="351"/>
      <c r="B205" s="351"/>
      <c r="C205" s="351"/>
      <c r="D205" s="351"/>
      <c r="E205" s="351"/>
      <c r="F205" s="351"/>
      <c r="G205" s="351"/>
      <c r="H205" s="351"/>
      <c r="I205" s="351"/>
      <c r="J205" s="351"/>
      <c r="K205" s="351"/>
      <c r="L205" s="351"/>
      <c r="M205" s="351"/>
      <c r="N205" s="351"/>
      <c r="O205" s="351"/>
      <c r="P205" s="351"/>
      <c r="Q205" s="351"/>
      <c r="R205" s="351"/>
      <c r="S205" s="351"/>
      <c r="T205" s="351"/>
      <c r="U205" s="351"/>
      <c r="V205" s="351"/>
      <c r="W205" s="351"/>
      <c r="X205" s="352"/>
      <c r="Y205" s="38"/>
      <c r="Z205" s="38"/>
    </row>
    <row r="206" spans="1:26" x14ac:dyDescent="0.3">
      <c r="A206" s="208" t="s">
        <v>57</v>
      </c>
      <c r="B206" s="208"/>
      <c r="C206" s="208"/>
      <c r="D206" s="208"/>
      <c r="E206" s="208"/>
      <c r="F206" s="208"/>
      <c r="G206" s="137"/>
      <c r="H206" s="137"/>
      <c r="I206" s="137"/>
      <c r="J206" s="137"/>
      <c r="K206" s="137"/>
      <c r="L206" s="137"/>
      <c r="M206" s="137"/>
      <c r="N206" s="137"/>
      <c r="O206" s="137"/>
      <c r="P206" s="137"/>
      <c r="Q206" s="138"/>
      <c r="R206" s="137"/>
      <c r="S206" s="137"/>
      <c r="T206" s="137"/>
      <c r="U206" s="137"/>
      <c r="V206" s="138"/>
      <c r="W206" s="137"/>
      <c r="X206" s="137"/>
      <c r="Y206" s="137"/>
      <c r="Z206" s="137"/>
    </row>
    <row r="207" spans="1:26" x14ac:dyDescent="0.2">
      <c r="A207" s="354" t="s">
        <v>27</v>
      </c>
      <c r="B207" s="139"/>
      <c r="C207" s="354" t="s">
        <v>23</v>
      </c>
      <c r="D207" s="354"/>
      <c r="E207" s="354"/>
      <c r="F207" s="354"/>
      <c r="G207" s="140"/>
      <c r="H207" s="358" t="s">
        <v>30</v>
      </c>
      <c r="I207" s="358"/>
      <c r="J207" s="358"/>
      <c r="K207" s="358"/>
      <c r="L207" s="140"/>
      <c r="M207" s="358" t="s">
        <v>35</v>
      </c>
      <c r="N207" s="358"/>
      <c r="O207" s="358"/>
      <c r="P207" s="358"/>
      <c r="Q207" s="141"/>
      <c r="R207" s="358" t="s">
        <v>36</v>
      </c>
      <c r="S207" s="358"/>
      <c r="T207" s="358"/>
      <c r="U207" s="358"/>
      <c r="V207" s="141"/>
      <c r="W207" s="358" t="s">
        <v>37</v>
      </c>
      <c r="X207" s="358"/>
      <c r="Y207" s="358"/>
      <c r="Z207" s="358"/>
    </row>
    <row r="208" spans="1:26" x14ac:dyDescent="0.2">
      <c r="A208" s="355"/>
      <c r="B208" s="142"/>
      <c r="C208" s="357"/>
      <c r="D208" s="357"/>
      <c r="E208" s="357"/>
      <c r="F208" s="357"/>
      <c r="G208" s="143"/>
      <c r="H208" s="360" t="s">
        <v>31</v>
      </c>
      <c r="I208" s="360"/>
      <c r="J208" s="360" t="s">
        <v>32</v>
      </c>
      <c r="K208" s="360"/>
      <c r="L208" s="144"/>
      <c r="M208" s="360" t="s">
        <v>31</v>
      </c>
      <c r="N208" s="360"/>
      <c r="O208" s="360" t="s">
        <v>32</v>
      </c>
      <c r="P208" s="360"/>
      <c r="Q208" s="145"/>
      <c r="R208" s="360" t="s">
        <v>31</v>
      </c>
      <c r="S208" s="360"/>
      <c r="T208" s="360" t="s">
        <v>32</v>
      </c>
      <c r="U208" s="360"/>
      <c r="V208" s="145"/>
      <c r="W208" s="360" t="s">
        <v>31</v>
      </c>
      <c r="X208" s="360"/>
      <c r="Y208" s="360" t="s">
        <v>32</v>
      </c>
      <c r="Z208" s="360"/>
    </row>
    <row r="209" spans="1:26" ht="16.8" x14ac:dyDescent="0.3">
      <c r="A209" s="357"/>
      <c r="B209" s="126"/>
      <c r="C209" s="127" t="s">
        <v>29</v>
      </c>
      <c r="D209" s="127" t="s">
        <v>25</v>
      </c>
      <c r="E209" s="127" t="s">
        <v>24</v>
      </c>
      <c r="F209" s="127" t="s">
        <v>26</v>
      </c>
      <c r="G209" s="128"/>
      <c r="H209" s="127" t="s">
        <v>33</v>
      </c>
      <c r="I209" s="127" t="s">
        <v>34</v>
      </c>
      <c r="J209" s="127" t="s">
        <v>33</v>
      </c>
      <c r="K209" s="127" t="s">
        <v>34</v>
      </c>
      <c r="L209" s="128"/>
      <c r="M209" s="127" t="s">
        <v>33</v>
      </c>
      <c r="N209" s="127" t="s">
        <v>34</v>
      </c>
      <c r="O209" s="127" t="s">
        <v>33</v>
      </c>
      <c r="P209" s="127" t="s">
        <v>34</v>
      </c>
      <c r="Q209" s="128"/>
      <c r="R209" s="127" t="s">
        <v>33</v>
      </c>
      <c r="S209" s="127" t="s">
        <v>34</v>
      </c>
      <c r="T209" s="127" t="s">
        <v>33</v>
      </c>
      <c r="U209" s="127" t="s">
        <v>34</v>
      </c>
      <c r="V209" s="128"/>
      <c r="W209" s="127" t="s">
        <v>33</v>
      </c>
      <c r="X209" s="127" t="s">
        <v>34</v>
      </c>
      <c r="Y209" s="127" t="s">
        <v>33</v>
      </c>
      <c r="Z209" s="127" t="s">
        <v>34</v>
      </c>
    </row>
    <row r="210" spans="1:26" x14ac:dyDescent="0.3">
      <c r="A210" s="146" t="s">
        <v>0</v>
      </c>
      <c r="B210" s="147"/>
      <c r="C210" s="40">
        <f>'Tab. RF.IS.App.3a'!C210/'Tab. RF.IS.App.3a'!C233*100</f>
        <v>6.0064942478866286</v>
      </c>
      <c r="D210" s="40">
        <f>'Tab. RF.IS.App.3a'!D210/'Tab. RF.IS.App.3a'!D233*100</f>
        <v>7.2639780018331805</v>
      </c>
      <c r="E210" s="40">
        <f>'Tab. RF.IS.App.3a'!E210/'Tab. RF.IS.App.3a'!E233*100</f>
        <v>7.0175438596491224</v>
      </c>
      <c r="F210" s="40">
        <f>'Tab. RF.IS.App.3a'!F210/'Tab. RF.IS.App.3a'!F233*100</f>
        <v>6.1881514711703387</v>
      </c>
      <c r="G210" s="102"/>
      <c r="H210" s="41">
        <f>'Tab. RF.IS.App.3a'!H210/'Tab. RF.IS.App.3a'!H233*100</f>
        <v>7.1959459459459456</v>
      </c>
      <c r="I210" s="41">
        <f>'Tab. RF.IS.App.3a'!I210/'Tab. RF.IS.App.3a'!I233*100</f>
        <v>6.2314540059347179</v>
      </c>
      <c r="J210" s="41">
        <f>'Tab. RF.IS.App.3a'!J210/'Tab. RF.IS.App.3a'!J233*100</f>
        <v>5.6671791684386141</v>
      </c>
      <c r="K210" s="41">
        <f>'Tab. RF.IS.App.3a'!K210/'Tab. RF.IS.App.3a'!K233*100</f>
        <v>6.2648562404350239</v>
      </c>
      <c r="L210" s="102"/>
      <c r="M210" s="41">
        <f>'Tab. RF.IS.App.3a'!M210/'Tab. RF.IS.App.3a'!M233*100</f>
        <v>5.8111380145278453</v>
      </c>
      <c r="N210" s="41">
        <f>'Tab. RF.IS.App.3a'!N210/'Tab. RF.IS.App.3a'!N233*100</f>
        <v>9.6514745308310985</v>
      </c>
      <c r="O210" s="41">
        <f>'Tab. RF.IS.App.3a'!O210/'Tab. RF.IS.App.3a'!O233*100</f>
        <v>6.5322171486555041</v>
      </c>
      <c r="P210" s="41">
        <f>'Tab. RF.IS.App.3a'!P210/'Tab. RF.IS.App.3a'!P233*100</f>
        <v>6.9419360664619827</v>
      </c>
      <c r="Q210" s="102"/>
      <c r="R210" s="41">
        <f>'Tab. RF.IS.App.3a'!R210/'Tab. RF.IS.App.3a'!R233*100</f>
        <v>7.3791348600508897</v>
      </c>
      <c r="S210" s="41">
        <f>'Tab. RF.IS.App.3a'!S210/'Tab. RF.IS.App.3a'!S233*100</f>
        <v>3.5294117647058822</v>
      </c>
      <c r="T210" s="41">
        <f>'Tab. RF.IS.App.3a'!T210/'Tab. RF.IS.App.3a'!T233*100</f>
        <v>7.2646873025900183</v>
      </c>
      <c r="U210" s="41">
        <f>'Tab. RF.IS.App.3a'!U210/'Tab. RF.IS.App.3a'!U233*100</f>
        <v>8.0236941303177165</v>
      </c>
      <c r="V210" s="102"/>
      <c r="W210" s="41">
        <f>'Tab. RF.IS.App.3a'!W210/'Tab. RF.IS.App.3a'!W233*100</f>
        <v>7.0631970260223049</v>
      </c>
      <c r="X210" s="41">
        <f>'Tab. RF.IS.App.3a'!X210/'Tab. RF.IS.App.3a'!X233*100</f>
        <v>6.8393782383419683</v>
      </c>
      <c r="Y210" s="41">
        <f>'Tab. RF.IS.App.3a'!Y210/'Tab. RF.IS.App.3a'!Y233*100</f>
        <v>5.8861454824916573</v>
      </c>
      <c r="Z210" s="41">
        <f>'Tab. RF.IS.App.3a'!Z210/'Tab. RF.IS.App.3a'!Z233*100</f>
        <v>6.6892007530378228</v>
      </c>
    </row>
    <row r="211" spans="1:26" x14ac:dyDescent="0.3">
      <c r="A211" s="146" t="s">
        <v>1</v>
      </c>
      <c r="B211" s="147"/>
      <c r="C211" s="40">
        <f>'Tab. RF.IS.App.3a'!C211/'Tab. RF.IS.App.3a'!C233*100</f>
        <v>0.13746614724862191</v>
      </c>
      <c r="D211" s="40">
        <f>'Tab. RF.IS.App.3a'!D211/'Tab. RF.IS.App.3a'!D233*100</f>
        <v>0.22914757103574701</v>
      </c>
      <c r="E211" s="40">
        <f>'Tab. RF.IS.App.3a'!E211/'Tab. RF.IS.App.3a'!E233*100</f>
        <v>0.21137180300147959</v>
      </c>
      <c r="F211" s="40">
        <f>'Tab. RF.IS.App.3a'!F211/'Tab. RF.IS.App.3a'!F233*100</f>
        <v>0.12969083378655399</v>
      </c>
      <c r="G211" s="102"/>
      <c r="H211" s="41">
        <f>'Tab. RF.IS.App.3a'!H211/'Tab. RF.IS.App.3a'!H233*100</f>
        <v>0.16891891891891891</v>
      </c>
      <c r="I211" s="41">
        <f>'Tab. RF.IS.App.3a'!I211/'Tab. RF.IS.App.3a'!I233*100</f>
        <v>0.29673590504451042</v>
      </c>
      <c r="J211" s="41">
        <f>'Tab. RF.IS.App.3a'!J211/'Tab. RF.IS.App.3a'!J233*100</f>
        <v>0.11580359187412086</v>
      </c>
      <c r="K211" s="41">
        <f>'Tab. RF.IS.App.3a'!K211/'Tab. RF.IS.App.3a'!K233*100</f>
        <v>0.15955195206929115</v>
      </c>
      <c r="L211" s="102"/>
      <c r="M211" s="41">
        <f>'Tab. RF.IS.App.3a'!M211/'Tab. RF.IS.App.3a'!M233*100</f>
        <v>0</v>
      </c>
      <c r="N211" s="41">
        <f>'Tab. RF.IS.App.3a'!N211/'Tab. RF.IS.App.3a'!N233*100</f>
        <v>0.26809651474530832</v>
      </c>
      <c r="O211" s="41">
        <f>'Tab. RF.IS.App.3a'!O211/'Tab. RF.IS.App.3a'!O233*100</f>
        <v>0.13001014713343478</v>
      </c>
      <c r="P211" s="41">
        <f>'Tab. RF.IS.App.3a'!P211/'Tab. RF.IS.App.3a'!P233*100</f>
        <v>0.11739208957919452</v>
      </c>
      <c r="Q211" s="102"/>
      <c r="R211" s="41">
        <f>'Tab. RF.IS.App.3a'!R211/'Tab. RF.IS.App.3a'!R233*100</f>
        <v>0.76335877862595414</v>
      </c>
      <c r="S211" s="41">
        <f>'Tab. RF.IS.App.3a'!S211/'Tab. RF.IS.App.3a'!S233*100</f>
        <v>0</v>
      </c>
      <c r="T211" s="41">
        <f>'Tab. RF.IS.App.3a'!T211/'Tab. RF.IS.App.3a'!T233*100</f>
        <v>0.16845651716150767</v>
      </c>
      <c r="U211" s="41">
        <f>'Tab. RF.IS.App.3a'!U211/'Tab. RF.IS.App.3a'!U233*100</f>
        <v>0.17052593789265841</v>
      </c>
      <c r="V211" s="102"/>
      <c r="W211" s="41">
        <f>'Tab. RF.IS.App.3a'!W211/'Tab. RF.IS.App.3a'!W233*100</f>
        <v>0.21242697822623471</v>
      </c>
      <c r="X211" s="41">
        <f>'Tab. RF.IS.App.3a'!X211/'Tab. RF.IS.App.3a'!X233*100</f>
        <v>0.20725388601036268</v>
      </c>
      <c r="Y211" s="41">
        <f>'Tab. RF.IS.App.3a'!Y211/'Tab. RF.IS.App.3a'!Y233*100</f>
        <v>0.12069383481449771</v>
      </c>
      <c r="Z211" s="41">
        <f>'Tab. RF.IS.App.3a'!Z211/'Tab. RF.IS.App.3a'!Z233*100</f>
        <v>0.1446174910148896</v>
      </c>
    </row>
    <row r="212" spans="1:26" x14ac:dyDescent="0.3">
      <c r="A212" s="146" t="s">
        <v>2</v>
      </c>
      <c r="B212" s="147"/>
      <c r="C212" s="40">
        <f>'Tab. RF.IS.App.3a'!C212/'Tab. RF.IS.App.3a'!C233*100</f>
        <v>19.102314089595048</v>
      </c>
      <c r="D212" s="40">
        <f>'Tab. RF.IS.App.3a'!D212/'Tab. RF.IS.App.3a'!D233*100</f>
        <v>14.436296975252064</v>
      </c>
      <c r="E212" s="40">
        <f>'Tab. RF.IS.App.3a'!E212/'Tab. RF.IS.App.3a'!E233*100</f>
        <v>14.373282604100613</v>
      </c>
      <c r="F212" s="40">
        <f>'Tab. RF.IS.App.3a'!F212/'Tab. RF.IS.App.3a'!F233*100</f>
        <v>18.328243316738487</v>
      </c>
      <c r="G212" s="102"/>
      <c r="H212" s="41">
        <f>'Tab. RF.IS.App.3a'!H212/'Tab. RF.IS.App.3a'!H233*100</f>
        <v>14.256756756756756</v>
      </c>
      <c r="I212" s="41">
        <f>'Tab. RF.IS.App.3a'!I212/'Tab. RF.IS.App.3a'!I233*100</f>
        <v>18.100890207715135</v>
      </c>
      <c r="J212" s="41">
        <f>'Tab. RF.IS.App.3a'!J212/'Tab. RF.IS.App.3a'!J233*100</f>
        <v>19.122640583597764</v>
      </c>
      <c r="K212" s="41">
        <f>'Tab. RF.IS.App.3a'!K212/'Tab. RF.IS.App.3a'!K233*100</f>
        <v>18.211715671909086</v>
      </c>
      <c r="L212" s="102"/>
      <c r="M212" s="41">
        <f>'Tab. RF.IS.App.3a'!M212/'Tab. RF.IS.App.3a'!M233*100</f>
        <v>14.527845036319611</v>
      </c>
      <c r="N212" s="41">
        <f>'Tab. RF.IS.App.3a'!N212/'Tab. RF.IS.App.3a'!N233*100</f>
        <v>9.6514745308310985</v>
      </c>
      <c r="O212" s="41">
        <f>'Tab. RF.IS.App.3a'!O212/'Tab. RF.IS.App.3a'!O233*100</f>
        <v>17.148655504819889</v>
      </c>
      <c r="P212" s="41">
        <f>'Tab. RF.IS.App.3a'!P212/'Tab. RF.IS.App.3a'!P233*100</f>
        <v>15.683131659743543</v>
      </c>
      <c r="Q212" s="102"/>
      <c r="R212" s="41">
        <f>'Tab. RF.IS.App.3a'!R212/'Tab. RF.IS.App.3a'!R233*100</f>
        <v>13.994910941475828</v>
      </c>
      <c r="S212" s="41">
        <f>'Tab. RF.IS.App.3a'!S212/'Tab. RF.IS.App.3a'!S233*100</f>
        <v>18.03921568627451</v>
      </c>
      <c r="T212" s="41">
        <f>'Tab. RF.IS.App.3a'!T212/'Tab. RF.IS.App.3a'!T233*100</f>
        <v>20.01473994525163</v>
      </c>
      <c r="U212" s="41">
        <f>'Tab. RF.IS.App.3a'!U212/'Tab. RF.IS.App.3a'!U233*100</f>
        <v>20.490037695207324</v>
      </c>
      <c r="V212" s="102"/>
      <c r="W212" s="41">
        <f>'Tab. RF.IS.App.3a'!W212/'Tab. RF.IS.App.3a'!W233*100</f>
        <v>14.259160913436006</v>
      </c>
      <c r="X212" s="41">
        <f>'Tab. RF.IS.App.3a'!X212/'Tab. RF.IS.App.3a'!X233*100</f>
        <v>14.818652849740932</v>
      </c>
      <c r="Y212" s="41">
        <f>'Tab. RF.IS.App.3a'!Y212/'Tab. RF.IS.App.3a'!Y233*100</f>
        <v>18.845259156484197</v>
      </c>
      <c r="Z212" s="41">
        <f>'Tab. RF.IS.App.3a'!Z212/'Tab. RF.IS.App.3a'!Z233*100</f>
        <v>17.470477494437787</v>
      </c>
    </row>
    <row r="213" spans="1:26" x14ac:dyDescent="0.3">
      <c r="A213" s="146" t="s">
        <v>3</v>
      </c>
      <c r="B213" s="147"/>
      <c r="C213" s="40">
        <f>'Tab. RF.IS.App.3a'!C213/'Tab. RF.IS.App.3a'!C233*100</f>
        <v>1.3942994935217365</v>
      </c>
      <c r="D213" s="40">
        <f>'Tab. RF.IS.App.3a'!D213/'Tab. RF.IS.App.3a'!D233*100</f>
        <v>1.4436296975252063</v>
      </c>
      <c r="E213" s="40">
        <f>'Tab. RF.IS.App.3a'!E213/'Tab. RF.IS.App.3a'!E233*100</f>
        <v>1.5430141619108011</v>
      </c>
      <c r="F213" s="40">
        <f>'Tab. RF.IS.App.3a'!F213/'Tab. RF.IS.App.3a'!F233*100</f>
        <v>1.295942897415516</v>
      </c>
      <c r="G213" s="102"/>
      <c r="H213" s="41">
        <f>'Tab. RF.IS.App.3a'!H213/'Tab. RF.IS.App.3a'!H233*100</f>
        <v>1.4864864864864866</v>
      </c>
      <c r="I213" s="41">
        <f>'Tab. RF.IS.App.3a'!I213/'Tab. RF.IS.App.3a'!I233*100</f>
        <v>0.29673590504451042</v>
      </c>
      <c r="J213" s="41">
        <f>'Tab. RF.IS.App.3a'!J213/'Tab. RF.IS.App.3a'!J233*100</f>
        <v>1.3104779351630738</v>
      </c>
      <c r="K213" s="41">
        <f>'Tab. RF.IS.App.3a'!K213/'Tab. RF.IS.App.3a'!K233*100</f>
        <v>1.3040929959949203</v>
      </c>
      <c r="L213" s="102"/>
      <c r="M213" s="41">
        <f>'Tab. RF.IS.App.3a'!M213/'Tab. RF.IS.App.3a'!M233*100</f>
        <v>1.6949152542372881</v>
      </c>
      <c r="N213" s="41">
        <f>'Tab. RF.IS.App.3a'!N213/'Tab. RF.IS.App.3a'!N233*100</f>
        <v>2.9490616621983912</v>
      </c>
      <c r="O213" s="41">
        <f>'Tab. RF.IS.App.3a'!O213/'Tab. RF.IS.App.3a'!O233*100</f>
        <v>1.0527650938609843</v>
      </c>
      <c r="P213" s="41">
        <f>'Tab. RF.IS.App.3a'!P213/'Tab. RF.IS.App.3a'!P233*100</f>
        <v>1.246162181686834</v>
      </c>
      <c r="Q213" s="102"/>
      <c r="R213" s="41">
        <f>'Tab. RF.IS.App.3a'!R213/'Tab. RF.IS.App.3a'!R233*100</f>
        <v>1.0178117048346056</v>
      </c>
      <c r="S213" s="41">
        <f>'Tab. RF.IS.App.3a'!S213/'Tab. RF.IS.App.3a'!S233*100</f>
        <v>2.3529411764705883</v>
      </c>
      <c r="T213" s="41">
        <f>'Tab. RF.IS.App.3a'!T213/'Tab. RF.IS.App.3a'!T233*100</f>
        <v>1.5792798483891344</v>
      </c>
      <c r="U213" s="41">
        <f>'Tab. RF.IS.App.3a'!U213/'Tab. RF.IS.App.3a'!U233*100</f>
        <v>1.6962843295638126</v>
      </c>
      <c r="V213" s="102"/>
      <c r="W213" s="41">
        <f>'Tab. RF.IS.App.3a'!W213/'Tab. RF.IS.App.3a'!W233*100</f>
        <v>1.4604354753053639</v>
      </c>
      <c r="X213" s="41">
        <f>'Tab. RF.IS.App.3a'!X213/'Tab. RF.IS.App.3a'!X233*100</f>
        <v>1.865284974093264</v>
      </c>
      <c r="Y213" s="41">
        <f>'Tab. RF.IS.App.3a'!Y213/'Tab. RF.IS.App.3a'!Y233*100</f>
        <v>1.2817272628804564</v>
      </c>
      <c r="Z213" s="41">
        <f>'Tab. RF.IS.App.3a'!Z213/'Tab. RF.IS.App.3a'!Z233*100</f>
        <v>1.3195276399110045</v>
      </c>
    </row>
    <row r="214" spans="1:26" x14ac:dyDescent="0.3">
      <c r="A214" s="146" t="s">
        <v>4</v>
      </c>
      <c r="B214" s="147"/>
      <c r="C214" s="40">
        <f>'Tab. RF.IS.App.3a'!C214/'Tab. RF.IS.App.3a'!C233*100</f>
        <v>7.6469540515977581</v>
      </c>
      <c r="D214" s="40">
        <f>'Tab. RF.IS.App.3a'!D214/'Tab. RF.IS.App.3a'!D233*100</f>
        <v>9.6241979835013751</v>
      </c>
      <c r="E214" s="40">
        <f>'Tab. RF.IS.App.3a'!E214/'Tab. RF.IS.App.3a'!E233*100</f>
        <v>9.680828577467766</v>
      </c>
      <c r="F214" s="40">
        <f>'Tab. RF.IS.App.3a'!F214/'Tab. RF.IS.App.3a'!F233*100</f>
        <v>7.3920557123502357</v>
      </c>
      <c r="G214" s="102"/>
      <c r="H214" s="41">
        <f>'Tab. RF.IS.App.3a'!H214/'Tab. RF.IS.App.3a'!H233*100</f>
        <v>10.101351351351351</v>
      </c>
      <c r="I214" s="41">
        <f>'Tab. RF.IS.App.3a'!I214/'Tab. RF.IS.App.3a'!I233*100</f>
        <v>13.94658753709199</v>
      </c>
      <c r="J214" s="41">
        <f>'Tab. RF.IS.App.3a'!J214/'Tab. RF.IS.App.3a'!J233*100</f>
        <v>7.5409728810232588</v>
      </c>
      <c r="K214" s="41">
        <f>'Tab. RF.IS.App.3a'!K214/'Tab. RF.IS.App.3a'!K233*100</f>
        <v>8.628830060890234</v>
      </c>
      <c r="L214" s="102"/>
      <c r="M214" s="41">
        <f>'Tab. RF.IS.App.3a'!M214/'Tab. RF.IS.App.3a'!M233*100</f>
        <v>8.7167070217917662</v>
      </c>
      <c r="N214" s="41">
        <f>'Tab. RF.IS.App.3a'!N214/'Tab. RF.IS.App.3a'!N233*100</f>
        <v>7.2386058981233248</v>
      </c>
      <c r="O214" s="41">
        <f>'Tab. RF.IS.App.3a'!O214/'Tab. RF.IS.App.3a'!O233*100</f>
        <v>6.468797564687975</v>
      </c>
      <c r="P214" s="41">
        <f>'Tab. RF.IS.App.3a'!P214/'Tab. RF.IS.App.3a'!P233*100</f>
        <v>6.4543073866714833</v>
      </c>
      <c r="Q214" s="102"/>
      <c r="R214" s="41">
        <f>'Tab. RF.IS.App.3a'!R214/'Tab. RF.IS.App.3a'!R233*100</f>
        <v>6.3613231552162848</v>
      </c>
      <c r="S214" s="41">
        <f>'Tab. RF.IS.App.3a'!S214/'Tab. RF.IS.App.3a'!S233*100</f>
        <v>9.4117647058823533</v>
      </c>
      <c r="T214" s="41">
        <f>'Tab. RF.IS.App.3a'!T214/'Tab. RF.IS.App.3a'!T233*100</f>
        <v>5.843335439039798</v>
      </c>
      <c r="U214" s="41">
        <f>'Tab. RF.IS.App.3a'!U214/'Tab. RF.IS.App.3a'!U233*100</f>
        <v>6.1927840603123316</v>
      </c>
      <c r="V214" s="102"/>
      <c r="W214" s="41">
        <f>'Tab. RF.IS.App.3a'!W214/'Tab. RF.IS.App.3a'!W233*100</f>
        <v>9.5592140201805638</v>
      </c>
      <c r="X214" s="41">
        <f>'Tab. RF.IS.App.3a'!X214/'Tab. RF.IS.App.3a'!X233*100</f>
        <v>10.155440414507771</v>
      </c>
      <c r="Y214" s="41">
        <f>'Tab. RF.IS.App.3a'!Y214/'Tab. RF.IS.App.3a'!Y233*100</f>
        <v>7.2834087239979572</v>
      </c>
      <c r="Z214" s="41">
        <f>'Tab. RF.IS.App.3a'!Z214/'Tab. RF.IS.App.3a'!Z233*100</f>
        <v>7.5723087455074447</v>
      </c>
    </row>
    <row r="215" spans="1:26" x14ac:dyDescent="0.3">
      <c r="A215" s="146" t="s">
        <v>5</v>
      </c>
      <c r="B215" s="147"/>
      <c r="C215" s="40">
        <f>'Tab. RF.IS.App.3a'!C215/'Tab. RF.IS.App.3a'!C233*100</f>
        <v>2.1789069386151998</v>
      </c>
      <c r="D215" s="40">
        <f>'Tab. RF.IS.App.3a'!D215/'Tab. RF.IS.App.3a'!D233*100</f>
        <v>2.4060494958753438</v>
      </c>
      <c r="E215" s="40">
        <f>'Tab. RF.IS.App.3a'!E215/'Tab. RF.IS.App.3a'!E233*100</f>
        <v>2.3250898330162757</v>
      </c>
      <c r="F215" s="40">
        <f>'Tab. RF.IS.App.3a'!F215/'Tab. RF.IS.App.3a'!F233*100</f>
        <v>2.0785932889016183</v>
      </c>
      <c r="G215" s="102"/>
      <c r="H215" s="41">
        <f>'Tab. RF.IS.App.3a'!H215/'Tab. RF.IS.App.3a'!H233*100</f>
        <v>2.2972972972972974</v>
      </c>
      <c r="I215" s="41">
        <f>'Tab. RF.IS.App.3a'!I215/'Tab. RF.IS.App.3a'!I233*100</f>
        <v>3.5608308605341246</v>
      </c>
      <c r="J215" s="41">
        <f>'Tab. RF.IS.App.3a'!J215/'Tab. RF.IS.App.3a'!J233*100</f>
        <v>2.0975498053583697</v>
      </c>
      <c r="K215" s="41">
        <f>'Tab. RF.IS.App.3a'!K215/'Tab. RF.IS.App.3a'!K233*100</f>
        <v>2.2646608706977958</v>
      </c>
      <c r="L215" s="102"/>
      <c r="M215" s="41">
        <f>'Tab. RF.IS.App.3a'!M215/'Tab. RF.IS.App.3a'!M233*100</f>
        <v>2.1791767554479415</v>
      </c>
      <c r="N215" s="41">
        <f>'Tab. RF.IS.App.3a'!N215/'Tab. RF.IS.App.3a'!N233*100</f>
        <v>2.1447721179624666</v>
      </c>
      <c r="O215" s="41">
        <f>'Tab. RF.IS.App.3a'!O215/'Tab. RF.IS.App.3a'!O233*100</f>
        <v>2.1245560629122271</v>
      </c>
      <c r="P215" s="41">
        <f>'Tab. RF.IS.App.3a'!P215/'Tab. RF.IS.App.3a'!P233*100</f>
        <v>1.7360484016615496</v>
      </c>
      <c r="Q215" s="102"/>
      <c r="R215" s="41">
        <f>'Tab. RF.IS.App.3a'!R215/'Tab. RF.IS.App.3a'!R233*100</f>
        <v>2.5445292620865136</v>
      </c>
      <c r="S215" s="41">
        <f>'Tab. RF.IS.App.3a'!S215/'Tab. RF.IS.App.3a'!S233*100</f>
        <v>1.1764705882352942</v>
      </c>
      <c r="T215" s="41">
        <f>'Tab. RF.IS.App.3a'!T215/'Tab. RF.IS.App.3a'!T233*100</f>
        <v>2.4742050958096442</v>
      </c>
      <c r="U215" s="41">
        <f>'Tab. RF.IS.App.3a'!U215/'Tab. RF.IS.App.3a'!U233*100</f>
        <v>1.6873092802010412</v>
      </c>
      <c r="V215" s="102"/>
      <c r="W215" s="41">
        <f>'Tab. RF.IS.App.3a'!W215/'Tab. RF.IS.App.3a'!W233*100</f>
        <v>2.3101433882103026</v>
      </c>
      <c r="X215" s="41">
        <f>'Tab. RF.IS.App.3a'!X215/'Tab. RF.IS.App.3a'!X233*100</f>
        <v>2.383419689119171</v>
      </c>
      <c r="Y215" s="41">
        <f>'Tab. RF.IS.App.3a'!Y215/'Tab. RF.IS.App.3a'!Y233*100</f>
        <v>2.1203946791555559</v>
      </c>
      <c r="Z215" s="41">
        <f>'Tab. RF.IS.App.3a'!Z215/'Tab. RF.IS.App.3a'!Z233*100</f>
        <v>2.0092418278281703</v>
      </c>
    </row>
    <row r="216" spans="1:26" x14ac:dyDescent="0.3">
      <c r="A216" s="146" t="s">
        <v>6</v>
      </c>
      <c r="B216" s="147"/>
      <c r="C216" s="40">
        <f>'Tab. RF.IS.App.3a'!C216/'Tab. RF.IS.App.3a'!C233*100</f>
        <v>4.3057502865780979</v>
      </c>
      <c r="D216" s="40">
        <f>'Tab. RF.IS.App.3a'!D216/'Tab. RF.IS.App.3a'!D233*100</f>
        <v>1.8790100824931255</v>
      </c>
      <c r="E216" s="40">
        <f>'Tab. RF.IS.App.3a'!E216/'Tab. RF.IS.App.3a'!E233*100</f>
        <v>1.8389346861128724</v>
      </c>
      <c r="F216" s="40">
        <f>'Tab. RF.IS.App.3a'!F216/'Tab. RF.IS.App.3a'!F233*100</f>
        <v>3.8804269821296971</v>
      </c>
      <c r="G216" s="102"/>
      <c r="H216" s="41">
        <f>'Tab. RF.IS.App.3a'!H216/'Tab. RF.IS.App.3a'!H233*100</f>
        <v>1.6891891891891893</v>
      </c>
      <c r="I216" s="41">
        <f>'Tab. RF.IS.App.3a'!I216/'Tab. RF.IS.App.3a'!I233*100</f>
        <v>1.1869436201780417</v>
      </c>
      <c r="J216" s="41">
        <f>'Tab. RF.IS.App.3a'!J216/'Tab. RF.IS.App.3a'!J233*100</f>
        <v>3.8522686381628444</v>
      </c>
      <c r="K216" s="41">
        <f>'Tab. RF.IS.App.3a'!K216/'Tab. RF.IS.App.3a'!K233*100</f>
        <v>3.8943700954055549</v>
      </c>
      <c r="L216" s="102"/>
      <c r="M216" s="41">
        <f>'Tab. RF.IS.App.3a'!M216/'Tab. RF.IS.App.3a'!M233*100</f>
        <v>1.937046004842615</v>
      </c>
      <c r="N216" s="41">
        <f>'Tab. RF.IS.App.3a'!N216/'Tab. RF.IS.App.3a'!N233*100</f>
        <v>0.80428954423592491</v>
      </c>
      <c r="O216" s="41">
        <f>'Tab. RF.IS.App.3a'!O216/'Tab. RF.IS.App.3a'!O233*100</f>
        <v>2.6445966514459665</v>
      </c>
      <c r="P216" s="41">
        <f>'Tab. RF.IS.App.3a'!P216/'Tab. RF.IS.App.3a'!P233*100</f>
        <v>3.542080549033773</v>
      </c>
      <c r="Q216" s="102"/>
      <c r="R216" s="41">
        <f>'Tab. RF.IS.App.3a'!R216/'Tab. RF.IS.App.3a'!R233*100</f>
        <v>4.0712468193384224</v>
      </c>
      <c r="S216" s="41">
        <f>'Tab. RF.IS.App.3a'!S216/'Tab. RF.IS.App.3a'!S233*100</f>
        <v>2.3529411764705883</v>
      </c>
      <c r="T216" s="41">
        <f>'Tab. RF.IS.App.3a'!T216/'Tab. RF.IS.App.3a'!T233*100</f>
        <v>6.2118340703305952</v>
      </c>
      <c r="U216" s="41">
        <f>'Tab. RF.IS.App.3a'!U216/'Tab. RF.IS.App.3a'!U233*100</f>
        <v>7.0454137497756237</v>
      </c>
      <c r="V216" s="102"/>
      <c r="W216" s="41">
        <f>'Tab. RF.IS.App.3a'!W216/'Tab. RF.IS.App.3a'!W233*100</f>
        <v>1.9649495485926711</v>
      </c>
      <c r="X216" s="41">
        <f>'Tab. RF.IS.App.3a'!X216/'Tab. RF.IS.App.3a'!X233*100</f>
        <v>1.3471502590673576</v>
      </c>
      <c r="Y216" s="41">
        <f>'Tab. RF.IS.App.3a'!Y216/'Tab. RF.IS.App.3a'!Y233*100</f>
        <v>3.7714244451436203</v>
      </c>
      <c r="Z216" s="41">
        <f>'Tab. RF.IS.App.3a'!Z216/'Tab. RF.IS.App.3a'!Z233*100</f>
        <v>4.0612698956015745</v>
      </c>
    </row>
    <row r="217" spans="1:26" x14ac:dyDescent="0.3">
      <c r="A217" s="146" t="s">
        <v>7</v>
      </c>
      <c r="B217" s="147"/>
      <c r="C217" s="40">
        <f>'Tab. RF.IS.App.3a'!C217/'Tab. RF.IS.App.3a'!C233*100</f>
        <v>9.93044486968118</v>
      </c>
      <c r="D217" s="40">
        <f>'Tab. RF.IS.App.3a'!D217/'Tab. RF.IS.App.3a'!D233*100</f>
        <v>11.228230980751604</v>
      </c>
      <c r="E217" s="40">
        <f>'Tab. RF.IS.App.3a'!E217/'Tab. RF.IS.App.3a'!E233*100</f>
        <v>11.181568378778271</v>
      </c>
      <c r="F217" s="40">
        <f>'Tab. RF.IS.App.3a'!F217/'Tab. RF.IS.App.3a'!F233*100</f>
        <v>9.5726638754710542</v>
      </c>
      <c r="G217" s="102"/>
      <c r="H217" s="41">
        <f>'Tab. RF.IS.App.3a'!H217/'Tab. RF.IS.App.3a'!H233*100</f>
        <v>11.148648648648649</v>
      </c>
      <c r="I217" s="41">
        <f>'Tab. RF.IS.App.3a'!I217/'Tab. RF.IS.App.3a'!I233*100</f>
        <v>15.133531157270031</v>
      </c>
      <c r="J217" s="41">
        <f>'Tab. RF.IS.App.3a'!J217/'Tab. RF.IS.App.3a'!J233*100</f>
        <v>9.6306715954071116</v>
      </c>
      <c r="K217" s="41">
        <f>'Tab. RF.IS.App.3a'!K217/'Tab. RF.IS.App.3a'!K233*100</f>
        <v>11.432385790107778</v>
      </c>
      <c r="L217" s="102"/>
      <c r="M217" s="41">
        <f>'Tab. RF.IS.App.3a'!M217/'Tab. RF.IS.App.3a'!M233*100</f>
        <v>10.653753026634384</v>
      </c>
      <c r="N217" s="41">
        <f>'Tab. RF.IS.App.3a'!N217/'Tab. RF.IS.App.3a'!N233*100</f>
        <v>9.1152815013404833</v>
      </c>
      <c r="O217" s="41">
        <f>'Tab. RF.IS.App.3a'!O217/'Tab. RF.IS.App.3a'!O233*100</f>
        <v>8.3587011669203441</v>
      </c>
      <c r="P217" s="41">
        <f>'Tab. RF.IS.App.3a'!P217/'Tab. RF.IS.App.3a'!P233*100</f>
        <v>8.4499729095177898</v>
      </c>
      <c r="Q217" s="102"/>
      <c r="R217" s="41">
        <f>'Tab. RF.IS.App.3a'!R217/'Tab. RF.IS.App.3a'!R233*100</f>
        <v>9.4147582697201013</v>
      </c>
      <c r="S217" s="41">
        <f>'Tab. RF.IS.App.3a'!S217/'Tab. RF.IS.App.3a'!S233*100</f>
        <v>12.941176470588237</v>
      </c>
      <c r="T217" s="41">
        <f>'Tab. RF.IS.App.3a'!T217/'Tab. RF.IS.App.3a'!T233*100</f>
        <v>7.8858707096230791</v>
      </c>
      <c r="U217" s="41">
        <f>'Tab. RF.IS.App.3a'!U217/'Tab. RF.IS.App.3a'!U233*100</f>
        <v>7.8621432417878294</v>
      </c>
      <c r="V217" s="102"/>
      <c r="W217" s="41">
        <f>'Tab. RF.IS.App.3a'!W217/'Tab. RF.IS.App.3a'!W233*100</f>
        <v>10.913436006372809</v>
      </c>
      <c r="X217" s="41">
        <f>'Tab. RF.IS.App.3a'!X217/'Tab. RF.IS.App.3a'!X233*100</f>
        <v>12.227979274611398</v>
      </c>
      <c r="Y217" s="41">
        <f>'Tab. RF.IS.App.3a'!Y217/'Tab. RF.IS.App.3a'!Y233*100</f>
        <v>9.3382986295576114</v>
      </c>
      <c r="Z217" s="41">
        <f>'Tab. RF.IS.App.3a'!Z217/'Tab. RF.IS.App.3a'!Z233*100</f>
        <v>9.9614923840492899</v>
      </c>
    </row>
    <row r="218" spans="1:26" x14ac:dyDescent="0.3">
      <c r="A218" s="136" t="s">
        <v>8</v>
      </c>
      <c r="B218" s="148"/>
      <c r="C218" s="57">
        <f>SUM(C210:C217)</f>
        <v>50.702630124724273</v>
      </c>
      <c r="D218" s="57">
        <f t="shared" ref="D218" si="440">SUM(D210:D217)</f>
        <v>48.510540788267647</v>
      </c>
      <c r="E218" s="57">
        <f t="shared" ref="E218" si="441">SUM(E210:E217)</f>
        <v>48.171633904037208</v>
      </c>
      <c r="F218" s="57">
        <f t="shared" ref="F218" si="442">SUM(F210:F217)</f>
        <v>48.865768377963491</v>
      </c>
      <c r="G218" s="107"/>
      <c r="H218" s="56">
        <f t="shared" ref="H218" si="443">SUM(H210:H217)</f>
        <v>48.344594594594597</v>
      </c>
      <c r="I218" s="56">
        <f t="shared" ref="I218" si="444">SUM(I210:I217)</f>
        <v>58.753709198813056</v>
      </c>
      <c r="J218" s="56">
        <f t="shared" ref="J218" si="445">SUM(J210:J217)</f>
        <v>49.337564199025167</v>
      </c>
      <c r="K218" s="56">
        <f t="shared" ref="K218" si="446">SUM(K210:K217)</f>
        <v>52.160463677509689</v>
      </c>
      <c r="L218" s="107"/>
      <c r="M218" s="56">
        <f t="shared" ref="M218" si="447">SUM(M210:M217)</f>
        <v>45.520581113801448</v>
      </c>
      <c r="N218" s="56">
        <f t="shared" ref="N218" si="448">SUM(N210:N217)</f>
        <v>41.8230563002681</v>
      </c>
      <c r="O218" s="56">
        <f t="shared" ref="O218" si="449">SUM(O210:O217)</f>
        <v>44.460299340436322</v>
      </c>
      <c r="P218" s="56">
        <f t="shared" ref="P218" si="450">SUM(P210:P217)</f>
        <v>44.171031244356151</v>
      </c>
      <c r="Q218" s="107"/>
      <c r="R218" s="56">
        <f t="shared" ref="R218" si="451">SUM(R210:R217)</f>
        <v>45.547073791348595</v>
      </c>
      <c r="S218" s="56">
        <f t="shared" ref="S218" si="452">SUM(S210:S217)</f>
        <v>49.803921568627459</v>
      </c>
      <c r="T218" s="56">
        <f t="shared" ref="T218" si="453">SUM(T210:T217)</f>
        <v>51.442408928195405</v>
      </c>
      <c r="U218" s="56">
        <f t="shared" ref="U218" si="454">SUM(U210:U217)</f>
        <v>53.168192425058336</v>
      </c>
      <c r="V218" s="107"/>
      <c r="W218" s="56">
        <f t="shared" ref="W218" si="455">SUM(W210:W217)</f>
        <v>47.742963356346252</v>
      </c>
      <c r="X218" s="56">
        <f t="shared" ref="X218" si="456">SUM(X210:X217)</f>
        <v>49.844559585492227</v>
      </c>
      <c r="Y218" s="56">
        <f t="shared" ref="Y218" si="457">SUM(Y210:Y217)</f>
        <v>48.647352214525554</v>
      </c>
      <c r="Z218" s="56">
        <f t="shared" ref="Z218" si="458">SUM(Z210:Z217)</f>
        <v>49.228136231387978</v>
      </c>
    </row>
    <row r="219" spans="1:26" x14ac:dyDescent="0.3">
      <c r="A219" s="146" t="s">
        <v>9</v>
      </c>
      <c r="B219" s="147"/>
      <c r="C219" s="40">
        <f>'Tab. RF.IS.App.3a'!C219/'Tab. RF.IS.App.3a'!C233*100</f>
        <v>8.5872955704845122</v>
      </c>
      <c r="D219" s="40">
        <f>'Tab. RF.IS.App.3a'!D219/'Tab. RF.IS.App.3a'!D233*100</f>
        <v>6.4619615032080659</v>
      </c>
      <c r="E219" s="40">
        <f>'Tab. RF.IS.App.3a'!E219/'Tab. RF.IS.App.3a'!E233*100</f>
        <v>6.2566053688437959</v>
      </c>
      <c r="F219" s="40">
        <f>'Tab. RF.IS.App.3a'!F219/'Tab. RF.IS.App.3a'!F233*100</f>
        <v>8.0137993621656758</v>
      </c>
      <c r="G219" s="102"/>
      <c r="H219" s="41">
        <f>'Tab. RF.IS.App.3a'!H219/'Tab. RF.IS.App.3a'!H233*100</f>
        <v>6.3175675675675667</v>
      </c>
      <c r="I219" s="41">
        <f>'Tab. RF.IS.App.3a'!I219/'Tab. RF.IS.App.3a'!I233*100</f>
        <v>7.71513353115727</v>
      </c>
      <c r="J219" s="41">
        <f>'Tab. RF.IS.App.3a'!J219/'Tab. RF.IS.App.3a'!J233*100</f>
        <v>8.1690601589845926</v>
      </c>
      <c r="K219" s="41">
        <f>'Tab. RF.IS.App.3a'!K219/'Tab. RF.IS.App.3a'!K233*100</f>
        <v>9.4900849858356935</v>
      </c>
      <c r="L219" s="102"/>
      <c r="M219" s="41">
        <f>'Tab. RF.IS.App.3a'!M219/'Tab. RF.IS.App.3a'!M233*100</f>
        <v>4.1162227602905572</v>
      </c>
      <c r="N219" s="41">
        <f>'Tab. RF.IS.App.3a'!N219/'Tab. RF.IS.App.3a'!N233*100</f>
        <v>2.9490616621983912</v>
      </c>
      <c r="O219" s="41">
        <f>'Tab. RF.IS.App.3a'!O219/'Tab. RF.IS.App.3a'!O233*100</f>
        <v>5.8567985794013193</v>
      </c>
      <c r="P219" s="41">
        <f>'Tab. RF.IS.App.3a'!P219/'Tab. RF.IS.App.3a'!P233*100</f>
        <v>6.3278851363554267</v>
      </c>
      <c r="Q219" s="102"/>
      <c r="R219" s="41">
        <f>'Tab. RF.IS.App.3a'!R219/'Tab. RF.IS.App.3a'!R233*100</f>
        <v>8.1424936386768447</v>
      </c>
      <c r="S219" s="41">
        <f>'Tab. RF.IS.App.3a'!S219/'Tab. RF.IS.App.3a'!S233*100</f>
        <v>9.0196078431372548</v>
      </c>
      <c r="T219" s="41">
        <f>'Tab. RF.IS.App.3a'!T219/'Tab. RF.IS.App.3a'!T233*100</f>
        <v>9.0124236681406611</v>
      </c>
      <c r="U219" s="41">
        <f>'Tab. RF.IS.App.3a'!U219/'Tab. RF.IS.App.3a'!U233*100</f>
        <v>9.7020283611559854</v>
      </c>
      <c r="V219" s="102"/>
      <c r="W219" s="41">
        <f>'Tab. RF.IS.App.3a'!W219/'Tab. RF.IS.App.3a'!W233*100</f>
        <v>6.2665958576739245</v>
      </c>
      <c r="X219" s="41">
        <f>'Tab. RF.IS.App.3a'!X219/'Tab. RF.IS.App.3a'!X233*100</f>
        <v>6.2176165803108807</v>
      </c>
      <c r="Y219" s="41">
        <f>'Tab. RF.IS.App.3a'!Y219/'Tab. RF.IS.App.3a'!Y233*100</f>
        <v>7.8342677649461772</v>
      </c>
      <c r="Z219" s="41">
        <f>'Tab. RF.IS.App.3a'!Z219/'Tab. RF.IS.App.3a'!Z233*100</f>
        <v>8.3116549717610813</v>
      </c>
    </row>
    <row r="220" spans="1:26" x14ac:dyDescent="0.3">
      <c r="A220" s="146" t="s">
        <v>10</v>
      </c>
      <c r="B220" s="147"/>
      <c r="C220" s="40">
        <f>'Tab. RF.IS.App.3a'!C220/'Tab. RF.IS.App.3a'!C233*100</f>
        <v>1.5125843178984577</v>
      </c>
      <c r="D220" s="40">
        <f>'Tab. RF.IS.App.3a'!D220/'Tab. RF.IS.App.3a'!D233*100</f>
        <v>1.8102658111824015</v>
      </c>
      <c r="E220" s="40">
        <f>'Tab. RF.IS.App.3a'!E220/'Tab. RF.IS.App.3a'!E233*100</f>
        <v>1.7332487846121327</v>
      </c>
      <c r="F220" s="40">
        <f>'Tab. RF.IS.App.3a'!F220/'Tab. RF.IS.App.3a'!F233*100</f>
        <v>1.5105924908041797</v>
      </c>
      <c r="G220" s="102"/>
      <c r="H220" s="41">
        <f>'Tab. RF.IS.App.3a'!H220/'Tab. RF.IS.App.3a'!H233*100</f>
        <v>2.060810810810811</v>
      </c>
      <c r="I220" s="41">
        <f>'Tab. RF.IS.App.3a'!I220/'Tab. RF.IS.App.3a'!I233*100</f>
        <v>1.1869436201780417</v>
      </c>
      <c r="J220" s="41">
        <f>'Tab. RF.IS.App.3a'!J220/'Tab. RF.IS.App.3a'!J233*100</f>
        <v>1.48451045176486</v>
      </c>
      <c r="K220" s="41">
        <f>'Tab. RF.IS.App.3a'!K220/'Tab. RF.IS.App.3a'!K233*100</f>
        <v>1.683435902445378</v>
      </c>
      <c r="L220" s="102"/>
      <c r="M220" s="41">
        <f>'Tab. RF.IS.App.3a'!M220/'Tab. RF.IS.App.3a'!M233*100</f>
        <v>0</v>
      </c>
      <c r="N220" s="41">
        <f>'Tab. RF.IS.App.3a'!N220/'Tab. RF.IS.App.3a'!N233*100</f>
        <v>2.4128686327077746</v>
      </c>
      <c r="O220" s="41">
        <f>'Tab. RF.IS.App.3a'!O220/'Tab. RF.IS.App.3a'!O233*100</f>
        <v>1.4396245560629122</v>
      </c>
      <c r="P220" s="41">
        <f>'Tab. RF.IS.App.3a'!P220/'Tab. RF.IS.App.3a'!P233*100</f>
        <v>1.4041899945819036</v>
      </c>
      <c r="Q220" s="102"/>
      <c r="R220" s="41">
        <f>'Tab. RF.IS.App.3a'!R220/'Tab. RF.IS.App.3a'!R233*100</f>
        <v>1.2722646310432568</v>
      </c>
      <c r="S220" s="41">
        <f>'Tab. RF.IS.App.3a'!S220/'Tab. RF.IS.App.3a'!S233*100</f>
        <v>1.1764705882352942</v>
      </c>
      <c r="T220" s="41">
        <f>'Tab. RF.IS.App.3a'!T220/'Tab. RF.IS.App.3a'!T233*100</f>
        <v>1.4845230574857866</v>
      </c>
      <c r="U220" s="41">
        <f>'Tab. RF.IS.App.3a'!U220/'Tab. RF.IS.App.3a'!U233*100</f>
        <v>1.5616585891222401</v>
      </c>
      <c r="V220" s="102"/>
      <c r="W220" s="41">
        <f>'Tab. RF.IS.App.3a'!W220/'Tab. RF.IS.App.3a'!W233*100</f>
        <v>1.7525225703664364</v>
      </c>
      <c r="X220" s="41">
        <f>'Tab. RF.IS.App.3a'!X220/'Tab. RF.IS.App.3a'!X233*100</f>
        <v>1.6580310880829014</v>
      </c>
      <c r="Y220" s="41">
        <f>'Tab. RF.IS.App.3a'!Y220/'Tab. RF.IS.App.3a'!Y233*100</f>
        <v>1.4772100124304335</v>
      </c>
      <c r="Z220" s="41">
        <f>'Tab. RF.IS.App.3a'!Z220/'Tab. RF.IS.App.3a'!Z233*100</f>
        <v>1.5659763819955503</v>
      </c>
    </row>
    <row r="221" spans="1:26" x14ac:dyDescent="0.3">
      <c r="A221" s="146" t="s">
        <v>11</v>
      </c>
      <c r="B221" s="147"/>
      <c r="C221" s="40">
        <f>'Tab. RF.IS.App.3a'!C221/'Tab. RF.IS.App.3a'!C233*100</f>
        <v>3.1598945940638377</v>
      </c>
      <c r="D221" s="40">
        <f>'Tab. RF.IS.App.3a'!D221/'Tab. RF.IS.App.3a'!D233*100</f>
        <v>2.8643446379468376</v>
      </c>
      <c r="E221" s="40">
        <f>'Tab. RF.IS.App.3a'!E221/'Tab. RF.IS.App.3a'!E233*100</f>
        <v>2.7901077996195305</v>
      </c>
      <c r="F221" s="40">
        <f>'Tab. RF.IS.App.3a'!F221/'Tab. RF.IS.App.3a'!F233*100</f>
        <v>3.2168475794798854</v>
      </c>
      <c r="G221" s="102"/>
      <c r="H221" s="41">
        <f>'Tab. RF.IS.App.3a'!H221/'Tab. RF.IS.App.3a'!H233*100</f>
        <v>2.7364864864864868</v>
      </c>
      <c r="I221" s="41">
        <f>'Tab. RF.IS.App.3a'!I221/'Tab. RF.IS.App.3a'!I233*100</f>
        <v>4.154302670623145</v>
      </c>
      <c r="J221" s="41">
        <f>'Tab. RF.IS.App.3a'!J221/'Tab. RF.IS.App.3a'!J233*100</f>
        <v>3.1646439203114265</v>
      </c>
      <c r="K221" s="41">
        <f>'Tab. RF.IS.App.3a'!K221/'Tab. RF.IS.App.3a'!K233*100</f>
        <v>3.6241086255738986</v>
      </c>
      <c r="L221" s="102"/>
      <c r="M221" s="41">
        <f>'Tab. RF.IS.App.3a'!M221/'Tab. RF.IS.App.3a'!M233*100</f>
        <v>1.6949152542372881</v>
      </c>
      <c r="N221" s="41">
        <f>'Tab. RF.IS.App.3a'!N221/'Tab. RF.IS.App.3a'!N233*100</f>
        <v>2.4128686327077746</v>
      </c>
      <c r="O221" s="41">
        <f>'Tab. RF.IS.App.3a'!O221/'Tab. RF.IS.App.3a'!O233*100</f>
        <v>3.1297564687975648</v>
      </c>
      <c r="P221" s="41">
        <f>'Tab. RF.IS.App.3a'!P221/'Tab. RF.IS.App.3a'!P233*100</f>
        <v>3.0747697309012101</v>
      </c>
      <c r="Q221" s="102"/>
      <c r="R221" s="41">
        <f>'Tab. RF.IS.App.3a'!R221/'Tab. RF.IS.App.3a'!R233*100</f>
        <v>3.5623409669211195</v>
      </c>
      <c r="S221" s="41">
        <f>'Tab. RF.IS.App.3a'!S221/'Tab. RF.IS.App.3a'!S233*100</f>
        <v>2.7450980392156863</v>
      </c>
      <c r="T221" s="41">
        <f>'Tab. RF.IS.App.3a'!T221/'Tab. RF.IS.App.3a'!T233*100</f>
        <v>2.9901031796167614</v>
      </c>
      <c r="U221" s="41">
        <f>'Tab. RF.IS.App.3a'!U221/'Tab. RF.IS.App.3a'!U233*100</f>
        <v>2.6925148088314486</v>
      </c>
      <c r="V221" s="102"/>
      <c r="W221" s="41">
        <f>'Tab. RF.IS.App.3a'!W221/'Tab. RF.IS.App.3a'!W233*100</f>
        <v>2.7084439723844929</v>
      </c>
      <c r="X221" s="41">
        <f>'Tab. RF.IS.App.3a'!X221/'Tab. RF.IS.App.3a'!X233*100</f>
        <v>3.1088082901554404</v>
      </c>
      <c r="Y221" s="41">
        <f>'Tab. RF.IS.App.3a'!Y221/'Tab. RF.IS.App.3a'!Y233*100</f>
        <v>3.1504185600297094</v>
      </c>
      <c r="Z221" s="41">
        <f>'Tab. RF.IS.App.3a'!Z221/'Tab. RF.IS.App.3a'!Z233*100</f>
        <v>3.3270580181413658</v>
      </c>
    </row>
    <row r="222" spans="1:26" x14ac:dyDescent="0.3">
      <c r="A222" s="146" t="s">
        <v>12</v>
      </c>
      <c r="B222" s="147"/>
      <c r="C222" s="40">
        <f>'Tab. RF.IS.App.3a'!C222/'Tab. RF.IS.App.3a'!C233*100</f>
        <v>12.666523567908733</v>
      </c>
      <c r="D222" s="40">
        <f>'Tab. RF.IS.App.3a'!D222/'Tab. RF.IS.App.3a'!D233*100</f>
        <v>10.655362053162236</v>
      </c>
      <c r="E222" s="40">
        <f>'Tab. RF.IS.App.3a'!E222/'Tab. RF.IS.App.3a'!E233*100</f>
        <v>10.420629887972945</v>
      </c>
      <c r="F222" s="40">
        <f>'Tab. RF.IS.App.3a'!F222/'Tab. RF.IS.App.3a'!F233*100</f>
        <v>12.495052117693627</v>
      </c>
      <c r="G222" s="102"/>
      <c r="H222" s="41">
        <f>'Tab. RF.IS.App.3a'!H222/'Tab. RF.IS.App.3a'!H233*100</f>
        <v>10</v>
      </c>
      <c r="I222" s="41">
        <f>'Tab. RF.IS.App.3a'!I222/'Tab. RF.IS.App.3a'!I233*100</f>
        <v>10.385756676557865</v>
      </c>
      <c r="J222" s="41">
        <f>'Tab. RF.IS.App.3a'!J222/'Tab. RF.IS.App.3a'!J233*100</f>
        <v>12.809709182505152</v>
      </c>
      <c r="K222" s="41">
        <f>'Tab. RF.IS.App.3a'!K222/'Tab. RF.IS.App.3a'!K233*100</f>
        <v>11.564260362736478</v>
      </c>
      <c r="L222" s="102"/>
      <c r="M222" s="41">
        <f>'Tab. RF.IS.App.3a'!M222/'Tab. RF.IS.App.3a'!M233*100</f>
        <v>10.16949152542373</v>
      </c>
      <c r="N222" s="41">
        <f>'Tab. RF.IS.App.3a'!N222/'Tab. RF.IS.App.3a'!N233*100</f>
        <v>8.5790884718498663</v>
      </c>
      <c r="O222" s="41">
        <f>'Tab. RF.IS.App.3a'!O222/'Tab. RF.IS.App.3a'!O233*100</f>
        <v>11.666032470826991</v>
      </c>
      <c r="P222" s="41">
        <f>'Tab. RF.IS.App.3a'!P222/'Tab. RF.IS.App.3a'!P233*100</f>
        <v>12.703178616579375</v>
      </c>
      <c r="Q222" s="102"/>
      <c r="R222" s="41">
        <f>'Tab. RF.IS.App.3a'!R222/'Tab. RF.IS.App.3a'!R233*100</f>
        <v>15.267175572519085</v>
      </c>
      <c r="S222" s="41">
        <f>'Tab. RF.IS.App.3a'!S222/'Tab. RF.IS.App.3a'!S233*100</f>
        <v>10.980392156862745</v>
      </c>
      <c r="T222" s="41">
        <f>'Tab. RF.IS.App.3a'!T222/'Tab. RF.IS.App.3a'!T233*100</f>
        <v>14.108233312276269</v>
      </c>
      <c r="U222" s="41">
        <f>'Tab. RF.IS.App.3a'!U222/'Tab. RF.IS.App.3a'!U233*100</f>
        <v>13.453598994794472</v>
      </c>
      <c r="V222" s="102"/>
      <c r="W222" s="41">
        <f>'Tab. RF.IS.App.3a'!W222/'Tab. RF.IS.App.3a'!W233*100</f>
        <v>10.568242166755178</v>
      </c>
      <c r="X222" s="41">
        <f>'Tab. RF.IS.App.3a'!X222/'Tab. RF.IS.App.3a'!X233*100</f>
        <v>9.8445595854922274</v>
      </c>
      <c r="Y222" s="41">
        <f>'Tab. RF.IS.App.3a'!Y222/'Tab. RF.IS.App.3a'!Y233*100</f>
        <v>12.68729465285049</v>
      </c>
      <c r="Z222" s="41">
        <f>'Tab. RF.IS.App.3a'!Z222/'Tab. RF.IS.App.3a'!Z233*100</f>
        <v>12.176108163614581</v>
      </c>
    </row>
    <row r="223" spans="1:26" x14ac:dyDescent="0.3">
      <c r="A223" s="149" t="s">
        <v>13</v>
      </c>
      <c r="B223" s="150"/>
      <c r="C223" s="42">
        <f>SUM(C219:C222)</f>
        <v>25.926298050355541</v>
      </c>
      <c r="D223" s="110">
        <f t="shared" ref="D223" si="459">SUM(D219:D222)</f>
        <v>21.791934005499542</v>
      </c>
      <c r="E223" s="110">
        <f t="shared" ref="E223" si="460">SUM(E219:E222)</f>
        <v>21.200591841048404</v>
      </c>
      <c r="F223" s="110">
        <f t="shared" ref="F223" si="461">SUM(F219:F222)</f>
        <v>25.23629155014337</v>
      </c>
      <c r="G223" s="107"/>
      <c r="H223" s="168">
        <f>SUM(H219:H222)</f>
        <v>21.114864864864863</v>
      </c>
      <c r="I223" s="43">
        <f t="shared" ref="I223" si="462">SUM(I219:I222)</f>
        <v>23.442136498516323</v>
      </c>
      <c r="J223" s="43">
        <f t="shared" ref="J223" si="463">SUM(J219:J222)</f>
        <v>25.627923713566034</v>
      </c>
      <c r="K223" s="43">
        <f t="shared" ref="K223" si="464">SUM(K219:K222)</f>
        <v>26.361889876591448</v>
      </c>
      <c r="L223" s="107"/>
      <c r="M223" s="168">
        <f>SUM(M219:M222)</f>
        <v>15.980629539951575</v>
      </c>
      <c r="N223" s="168">
        <f t="shared" ref="N223" si="465">SUM(N219:N222)</f>
        <v>16.353887399463808</v>
      </c>
      <c r="O223" s="168">
        <f t="shared" ref="O223" si="466">SUM(O219:O222)</f>
        <v>22.092212075088788</v>
      </c>
      <c r="P223" s="168">
        <f t="shared" ref="P223" si="467">SUM(P219:P222)</f>
        <v>23.510023478417914</v>
      </c>
      <c r="Q223" s="107"/>
      <c r="R223" s="43">
        <f>SUM(R219:R222)</f>
        <v>28.244274809160306</v>
      </c>
      <c r="S223" s="168">
        <f t="shared" ref="S223" si="468">SUM(S219:S222)</f>
        <v>23.921568627450981</v>
      </c>
      <c r="T223" s="43">
        <f t="shared" ref="T223" si="469">SUM(T219:T222)</f>
        <v>27.59528321751948</v>
      </c>
      <c r="U223" s="43">
        <f t="shared" ref="U223" si="470">SUM(U219:U222)</f>
        <v>27.409800753904147</v>
      </c>
      <c r="V223" s="107"/>
      <c r="W223" s="168">
        <f>SUM(W219:W222)</f>
        <v>21.295804567180035</v>
      </c>
      <c r="X223" s="168">
        <f t="shared" ref="X223" si="471">SUM(X219:X222)</f>
        <v>20.82901554404145</v>
      </c>
      <c r="Y223" s="168">
        <f t="shared" ref="Y223" si="472">SUM(Y219:Y222)</f>
        <v>25.149190990256812</v>
      </c>
      <c r="Z223" s="168">
        <f t="shared" ref="Z223" si="473">SUM(Z219:Z222)</f>
        <v>25.380797535512578</v>
      </c>
    </row>
    <row r="224" spans="1:26" x14ac:dyDescent="0.3">
      <c r="A224" s="146" t="s">
        <v>14</v>
      </c>
      <c r="B224" s="147"/>
      <c r="C224" s="40">
        <f>'Tab. RF.IS.App.3a'!C224/'Tab. RF.IS.App.3a'!C233*100</f>
        <v>1.8181153893580195</v>
      </c>
      <c r="D224" s="40">
        <f>'Tab. RF.IS.App.3a'!D224/'Tab. RF.IS.App.3a'!D233*100</f>
        <v>2.0394133822181484</v>
      </c>
      <c r="E224" s="40">
        <f>'Tab. RF.IS.App.3a'!E224/'Tab. RF.IS.App.3a'!E233*100</f>
        <v>2.029169308814204</v>
      </c>
      <c r="F224" s="40">
        <f>'Tab. RF.IS.App.3a'!F224/'Tab. RF.IS.App.3a'!F233*100</f>
        <v>1.9447188798316271</v>
      </c>
      <c r="G224" s="102"/>
      <c r="H224" s="41">
        <f>'Tab. RF.IS.App.3a'!H224/'Tab. RF.IS.App.3a'!H233*100</f>
        <v>2.060810810810811</v>
      </c>
      <c r="I224" s="41">
        <f>'Tab. RF.IS.App.3a'!I224/'Tab. RF.IS.App.3a'!I233*100</f>
        <v>0.59347181008902083</v>
      </c>
      <c r="J224" s="41">
        <f>'Tab. RF.IS.App.3a'!J224/'Tab. RF.IS.App.3a'!J233*100</f>
        <v>1.9568844253982791</v>
      </c>
      <c r="K224" s="41">
        <f>'Tab. RF.IS.App.3a'!K224/'Tab. RF.IS.App.3a'!K233*100</f>
        <v>1.8771775585295172</v>
      </c>
      <c r="L224" s="102"/>
      <c r="M224" s="41">
        <f>'Tab. RF.IS.App.3a'!M224/'Tab. RF.IS.App.3a'!M233*100</f>
        <v>2.6634382566585959</v>
      </c>
      <c r="N224" s="41">
        <f>'Tab. RF.IS.App.3a'!N224/'Tab. RF.IS.App.3a'!N233*100</f>
        <v>2.1447721179624666</v>
      </c>
      <c r="O224" s="41">
        <f>'Tab. RF.IS.App.3a'!O224/'Tab. RF.IS.App.3a'!O233*100</f>
        <v>1.9977168949771689</v>
      </c>
      <c r="P224" s="41">
        <f>'Tab. RF.IS.App.3a'!P224/'Tab. RF.IS.App.3a'!P233*100</f>
        <v>2.18529889832039</v>
      </c>
      <c r="Q224" s="102"/>
      <c r="R224" s="41">
        <f>'Tab. RF.IS.App.3a'!R224/'Tab. RF.IS.App.3a'!R233*100</f>
        <v>1.5267175572519083</v>
      </c>
      <c r="S224" s="41">
        <f>'Tab. RF.IS.App.3a'!S224/'Tab. RF.IS.App.3a'!S233*100</f>
        <v>3.1372549019607843</v>
      </c>
      <c r="T224" s="41">
        <f>'Tab. RF.IS.App.3a'!T224/'Tab. RF.IS.App.3a'!T233*100</f>
        <v>1.5687513160665405</v>
      </c>
      <c r="U224" s="41">
        <f>'Tab. RF.IS.App.3a'!U224/'Tab. RF.IS.App.3a'!U233*100</f>
        <v>1.3642075031412673</v>
      </c>
      <c r="V224" s="102"/>
      <c r="W224" s="41">
        <f>'Tab. RF.IS.App.3a'!W224/'Tab. RF.IS.App.3a'!W233*100</f>
        <v>2.0711630377057886</v>
      </c>
      <c r="X224" s="41">
        <f>'Tab. RF.IS.App.3a'!X224/'Tab. RF.IS.App.3a'!X233*100</f>
        <v>1.865284974093264</v>
      </c>
      <c r="Y224" s="41">
        <f>'Tab. RF.IS.App.3a'!Y224/'Tab. RF.IS.App.3a'!Y233*100</f>
        <v>1.9445117831224628</v>
      </c>
      <c r="Z224" s="41">
        <f>'Tab. RF.IS.App.3a'!Z224/'Tab. RF.IS.App.3a'!Z233*100</f>
        <v>1.9450624679103201</v>
      </c>
    </row>
    <row r="225" spans="1:27" x14ac:dyDescent="0.3">
      <c r="A225" s="146" t="s">
        <v>15</v>
      </c>
      <c r="B225" s="147"/>
      <c r="C225" s="40">
        <f>'Tab. RF.IS.App.3a'!C225/'Tab. RF.IS.App.3a'!C233*100</f>
        <v>0.26351484040682671</v>
      </c>
      <c r="D225" s="40">
        <f>'Tab. RF.IS.App.3a'!D225/'Tab. RF.IS.App.3a'!D233*100</f>
        <v>0.59578368469294229</v>
      </c>
      <c r="E225" s="40">
        <f>'Tab. RF.IS.App.3a'!E225/'Tab. RF.IS.App.3a'!E233*100</f>
        <v>0.57070386810399498</v>
      </c>
      <c r="F225" s="40">
        <f>'Tab. RF.IS.App.3a'!F225/'Tab. RF.IS.App.3a'!F233*100</f>
        <v>0.29767747209072565</v>
      </c>
      <c r="G225" s="102"/>
      <c r="H225" s="41">
        <f>'Tab. RF.IS.App.3a'!H225/'Tab. RF.IS.App.3a'!H233*100</f>
        <v>0.54054054054054057</v>
      </c>
      <c r="I225" s="41">
        <f>'Tab. RF.IS.App.3a'!I225/'Tab. RF.IS.App.3a'!I233*100</f>
        <v>0.59347181008902083</v>
      </c>
      <c r="J225" s="41">
        <f>'Tab. RF.IS.App.3a'!J225/'Tab. RF.IS.App.3a'!J233*100</f>
        <v>0.2852563054074389</v>
      </c>
      <c r="K225" s="41">
        <f>'Tab. RF.IS.App.3a'!K225/'Tab. RF.IS.App.3a'!K233*100</f>
        <v>0.28491420012373414</v>
      </c>
      <c r="L225" s="102"/>
      <c r="M225" s="41">
        <f>'Tab. RF.IS.App.3a'!M225/'Tab. RF.IS.App.3a'!M233*100</f>
        <v>0.96852300242130751</v>
      </c>
      <c r="N225" s="41">
        <f>'Tab. RF.IS.App.3a'!N225/'Tab. RF.IS.App.3a'!N233*100</f>
        <v>0</v>
      </c>
      <c r="O225" s="41">
        <f>'Tab. RF.IS.App.3a'!O225/'Tab. RF.IS.App.3a'!O233*100</f>
        <v>0.37100456621004563</v>
      </c>
      <c r="P225" s="41">
        <f>'Tab. RF.IS.App.3a'!P225/'Tab. RF.IS.App.3a'!P233*100</f>
        <v>0.36797905002709047</v>
      </c>
      <c r="Q225" s="102"/>
      <c r="R225" s="41">
        <f>'Tab. RF.IS.App.3a'!R225/'Tab. RF.IS.App.3a'!R233*100</f>
        <v>0.2544529262086514</v>
      </c>
      <c r="S225" s="41">
        <f>'Tab. RF.IS.App.3a'!S225/'Tab. RF.IS.App.3a'!S233*100</f>
        <v>1.5686274509803921</v>
      </c>
      <c r="T225" s="41">
        <f>'Tab. RF.IS.App.3a'!T225/'Tab. RF.IS.App.3a'!T233*100</f>
        <v>0.14739945251631922</v>
      </c>
      <c r="U225" s="41">
        <f>'Tab. RF.IS.App.3a'!U225/'Tab. RF.IS.App.3a'!U233*100</f>
        <v>0.1795009872554299</v>
      </c>
      <c r="V225" s="102"/>
      <c r="W225" s="41">
        <f>'Tab. RF.IS.App.3a'!W225/'Tab. RF.IS.App.3a'!W233*100</f>
        <v>0.55762081784386619</v>
      </c>
      <c r="X225" s="41">
        <f>'Tab. RF.IS.App.3a'!X225/'Tab. RF.IS.App.3a'!X233*100</f>
        <v>0.62176165803108807</v>
      </c>
      <c r="Y225" s="41">
        <f>'Tab. RF.IS.App.3a'!Y225/'Tab. RF.IS.App.3a'!Y233*100</f>
        <v>0.29245044589666752</v>
      </c>
      <c r="Z225" s="41">
        <f>'Tab. RF.IS.App.3a'!Z225/'Tab. RF.IS.App.3a'!Z233*100</f>
        <v>0.30634947800787266</v>
      </c>
    </row>
    <row r="226" spans="1:27" x14ac:dyDescent="0.3">
      <c r="A226" s="146" t="s">
        <v>16</v>
      </c>
      <c r="B226" s="147"/>
      <c r="C226" s="40">
        <f>'Tab. RF.IS.App.3a'!C226/'Tab. RF.IS.App.3a'!C233*100</f>
        <v>5.2652731283367515</v>
      </c>
      <c r="D226" s="40">
        <f>'Tab. RF.IS.App.3a'!D226/'Tab. RF.IS.App.3a'!D233*100</f>
        <v>6.8285976168652613</v>
      </c>
      <c r="E226" s="40">
        <f>'Tab. RF.IS.App.3a'!E226/'Tab. RF.IS.App.3a'!E233*100</f>
        <v>6.9541323187486794</v>
      </c>
      <c r="F226" s="40">
        <f>'Tab. RF.IS.App.3a'!F226/'Tab. RF.IS.App.3a'!F233*100</f>
        <v>5.5931183404722296</v>
      </c>
      <c r="G226" s="102"/>
      <c r="H226" s="41">
        <f>'Tab. RF.IS.App.3a'!H226/'Tab. RF.IS.App.3a'!H233*100</f>
        <v>6.8918918918918921</v>
      </c>
      <c r="I226" s="41">
        <f>'Tab. RF.IS.App.3a'!I226/'Tab. RF.IS.App.3a'!I233*100</f>
        <v>3.857566765578635</v>
      </c>
      <c r="J226" s="41">
        <f>'Tab. RF.IS.App.3a'!J226/'Tab. RF.IS.App.3a'!J233*100</f>
        <v>5.6318492590532889</v>
      </c>
      <c r="K226" s="41">
        <f>'Tab. RF.IS.App.3a'!K226/'Tab. RF.IS.App.3a'!K233*100</f>
        <v>3.9611214222916873</v>
      </c>
      <c r="L226" s="102"/>
      <c r="M226" s="41">
        <f>'Tab. RF.IS.App.3a'!M226/'Tab. RF.IS.App.3a'!M233*100</f>
        <v>7.5060532687651342</v>
      </c>
      <c r="N226" s="41">
        <f>'Tab. RF.IS.App.3a'!N226/'Tab. RF.IS.App.3a'!N233*100</f>
        <v>6.7024128686327078</v>
      </c>
      <c r="O226" s="41">
        <f>'Tab. RF.IS.App.3a'!O226/'Tab. RF.IS.App.3a'!O233*100</f>
        <v>6.9381024860476908</v>
      </c>
      <c r="P226" s="41">
        <f>'Tab. RF.IS.App.3a'!P226/'Tab. RF.IS.App.3a'!P233*100</f>
        <v>6.9283908253566908</v>
      </c>
      <c r="Q226" s="102"/>
      <c r="R226" s="41">
        <f>'Tab. RF.IS.App.3a'!R226/'Tab. RF.IS.App.3a'!R233*100</f>
        <v>8.6513994910941463</v>
      </c>
      <c r="S226" s="41">
        <f>'Tab. RF.IS.App.3a'!S226/'Tab. RF.IS.App.3a'!S233*100</f>
        <v>8.6274509803921564</v>
      </c>
      <c r="T226" s="41">
        <f>'Tab. RF.IS.App.3a'!T226/'Tab. RF.IS.App.3a'!T233*100</f>
        <v>5.7801642451042321</v>
      </c>
      <c r="U226" s="41">
        <f>'Tab. RF.IS.App.3a'!U226/'Tab. RF.IS.App.3a'!U233*100</f>
        <v>4.7837013103572072</v>
      </c>
      <c r="V226" s="102"/>
      <c r="W226" s="41">
        <f>'Tab. RF.IS.App.3a'!W226/'Tab. RF.IS.App.3a'!W233*100</f>
        <v>7.1428571428571423</v>
      </c>
      <c r="X226" s="41">
        <f>'Tab. RF.IS.App.3a'!X226/'Tab. RF.IS.App.3a'!X233*100</f>
        <v>6.2176165803108807</v>
      </c>
      <c r="Y226" s="41">
        <f>'Tab. RF.IS.App.3a'!Y226/'Tab. RF.IS.App.3a'!Y233*100</f>
        <v>5.8515878460276767</v>
      </c>
      <c r="Z226" s="41">
        <f>'Tab. RF.IS.App.3a'!Z226/'Tab. RF.IS.App.3a'!Z233*100</f>
        <v>5.1642991613896978</v>
      </c>
    </row>
    <row r="227" spans="1:27" x14ac:dyDescent="0.3">
      <c r="A227" s="146" t="s">
        <v>17</v>
      </c>
      <c r="B227" s="147"/>
      <c r="C227" s="40">
        <f>'Tab. RF.IS.App.3a'!C227/'Tab. RF.IS.App.3a'!C233*100</f>
        <v>5.4913387193270093</v>
      </c>
      <c r="D227" s="40">
        <f>'Tab. RF.IS.App.3a'!D227/'Tab. RF.IS.App.3a'!D233*100</f>
        <v>6.9890009165902836</v>
      </c>
      <c r="E227" s="40">
        <f>'Tab. RF.IS.App.3a'!E227/'Tab. RF.IS.App.3a'!E233*100</f>
        <v>7.4614246459522304</v>
      </c>
      <c r="F227" s="40">
        <f>'Tab. RF.IS.App.3a'!F227/'Tab. RF.IS.App.3a'!F233*100</f>
        <v>6.5196193590119034</v>
      </c>
      <c r="G227" s="102"/>
      <c r="H227" s="41">
        <f>'Tab. RF.IS.App.3a'!H227/'Tab. RF.IS.App.3a'!H233*100</f>
        <v>7.3986486486486482</v>
      </c>
      <c r="I227" s="41">
        <f>'Tab. RF.IS.App.3a'!I227/'Tab. RF.IS.App.3a'!I233*100</f>
        <v>4.4510385756676563</v>
      </c>
      <c r="J227" s="41">
        <f>'Tab. RF.IS.App.3a'!J227/'Tab. RF.IS.App.3a'!J233*100</f>
        <v>6.0446857927966242</v>
      </c>
      <c r="K227" s="41">
        <f>'Tab. RF.IS.App.3a'!K227/'Tab. RF.IS.App.3a'!K233*100</f>
        <v>5.2749829051479926</v>
      </c>
      <c r="L227" s="102"/>
      <c r="M227" s="41">
        <f>'Tab. RF.IS.App.3a'!M227/'Tab. RF.IS.App.3a'!M233*100</f>
        <v>10.653753026634384</v>
      </c>
      <c r="N227" s="41">
        <f>'Tab. RF.IS.App.3a'!N227/'Tab. RF.IS.App.3a'!N233*100</f>
        <v>12.600536193029491</v>
      </c>
      <c r="O227" s="41">
        <f>'Tab. RF.IS.App.3a'!O227/'Tab. RF.IS.App.3a'!O233*100</f>
        <v>9.2338914256722475</v>
      </c>
      <c r="P227" s="41">
        <f>'Tab. RF.IS.App.3a'!P227/'Tab. RF.IS.App.3a'!P233*100</f>
        <v>8.9850099331768103</v>
      </c>
      <c r="Q227" s="102"/>
      <c r="R227" s="41">
        <f>'Tab. RF.IS.App.3a'!R227/'Tab. RF.IS.App.3a'!R233*100</f>
        <v>4.8346055979643765</v>
      </c>
      <c r="S227" s="41">
        <f>'Tab. RF.IS.App.3a'!S227/'Tab. RF.IS.App.3a'!S233*100</f>
        <v>3.5294117647058822</v>
      </c>
      <c r="T227" s="41">
        <f>'Tab. RF.IS.App.3a'!T227/'Tab. RF.IS.App.3a'!T233*100</f>
        <v>4.3061697199410398</v>
      </c>
      <c r="U227" s="41">
        <f>'Tab. RF.IS.App.3a'!U227/'Tab. RF.IS.App.3a'!U233*100</f>
        <v>4.299048644767546</v>
      </c>
      <c r="V227" s="102"/>
      <c r="W227" s="41">
        <f>'Tab. RF.IS.App.3a'!W227/'Tab. RF.IS.App.3a'!W233*100</f>
        <v>7.4880509824747739</v>
      </c>
      <c r="X227" s="41">
        <f>'Tab. RF.IS.App.3a'!X227/'Tab. RF.IS.App.3a'!X233*100</f>
        <v>7.357512953367876</v>
      </c>
      <c r="Y227" s="41">
        <f>'Tab. RF.IS.App.3a'!Y227/'Tab. RF.IS.App.3a'!Y233*100</f>
        <v>6.4782673729491078</v>
      </c>
      <c r="Z227" s="41">
        <f>'Tab. RF.IS.App.3a'!Z227/'Tab. RF.IS.App.3a'!Z233*100</f>
        <v>6.5882252267670722</v>
      </c>
    </row>
    <row r="228" spans="1:27" x14ac:dyDescent="0.3">
      <c r="A228" s="146" t="s">
        <v>18</v>
      </c>
      <c r="B228" s="147"/>
      <c r="C228" s="40">
        <f>'Tab. RF.IS.App.3a'!C228/'Tab. RF.IS.App.3a'!C233*100</f>
        <v>0.43569004809031664</v>
      </c>
      <c r="D228" s="40">
        <f>'Tab. RF.IS.App.3a'!D228/'Tab. RF.IS.App.3a'!D233*100</f>
        <v>0.68744271310724103</v>
      </c>
      <c r="E228" s="40">
        <f>'Tab. RF.IS.App.3a'!E228/'Tab. RF.IS.App.3a'!E233*100</f>
        <v>0.73980131050517861</v>
      </c>
      <c r="F228" s="40">
        <f>'Tab. RF.IS.App.3a'!F228/'Tab. RF.IS.App.3a'!F233*100</f>
        <v>0.52198146997962913</v>
      </c>
      <c r="G228" s="102"/>
      <c r="H228" s="41">
        <f>'Tab. RF.IS.App.3a'!H228/'Tab. RF.IS.App.3a'!H233*100</f>
        <v>0.70945945945945954</v>
      </c>
      <c r="I228" s="41">
        <f>'Tab. RF.IS.App.3a'!I228/'Tab. RF.IS.App.3a'!I233*100</f>
        <v>0.29673590504451042</v>
      </c>
      <c r="J228" s="41">
        <f>'Tab. RF.IS.App.3a'!J228/'Tab. RF.IS.App.3a'!J233*100</f>
        <v>0.50443259511269589</v>
      </c>
      <c r="K228" s="41">
        <f>'Tab. RF.IS.App.3a'!K228/'Tab. RF.IS.App.3a'!K233*100</f>
        <v>0.40702028589104883</v>
      </c>
      <c r="L228" s="102"/>
      <c r="M228" s="41">
        <f>'Tab. RF.IS.App.3a'!M228/'Tab. RF.IS.App.3a'!M233*100</f>
        <v>0.96852300242130751</v>
      </c>
      <c r="N228" s="41">
        <f>'Tab. RF.IS.App.3a'!N228/'Tab. RF.IS.App.3a'!N233*100</f>
        <v>1.6085790884718498</v>
      </c>
      <c r="O228" s="41">
        <f>'Tab. RF.IS.App.3a'!O228/'Tab. RF.IS.App.3a'!O233*100</f>
        <v>0.73883815322171487</v>
      </c>
      <c r="P228" s="41">
        <f>'Tab. RF.IS.App.3a'!P228/'Tab. RF.IS.App.3a'!P233*100</f>
        <v>0.64114141231713917</v>
      </c>
      <c r="Q228" s="102"/>
      <c r="R228" s="41">
        <f>'Tab. RF.IS.App.3a'!R228/'Tab. RF.IS.App.3a'!R233*100</f>
        <v>0.2544529262086514</v>
      </c>
      <c r="S228" s="41">
        <f>'Tab. RF.IS.App.3a'!S228/'Tab. RF.IS.App.3a'!S233*100</f>
        <v>0.78431372549019607</v>
      </c>
      <c r="T228" s="41">
        <f>'Tab. RF.IS.App.3a'!T228/'Tab. RF.IS.App.3a'!T233*100</f>
        <v>0.40008422825858075</v>
      </c>
      <c r="U228" s="41">
        <f>'Tab. RF.IS.App.3a'!U228/'Tab. RF.IS.App.3a'!U233*100</f>
        <v>0.41285227068748875</v>
      </c>
      <c r="V228" s="102"/>
      <c r="W228" s="41">
        <f>'Tab. RF.IS.App.3a'!W228/'Tab. RF.IS.App.3a'!W233*100</f>
        <v>0.6903876792352629</v>
      </c>
      <c r="X228" s="41">
        <f>'Tab. RF.IS.App.3a'!X228/'Tab. RF.IS.App.3a'!X233*100</f>
        <v>0.932642487046632</v>
      </c>
      <c r="Y228" s="41">
        <f>'Tab. RF.IS.App.3a'!Y228/'Tab. RF.IS.App.3a'!Y233*100</f>
        <v>0.53744861485772055</v>
      </c>
      <c r="Z228" s="41">
        <f>'Tab. RF.IS.App.3a'!Z228/'Tab. RF.IS.App.3a'!Z233*100</f>
        <v>0.49632038336470996</v>
      </c>
    </row>
    <row r="229" spans="1:27" x14ac:dyDescent="0.3">
      <c r="A229" s="146" t="s">
        <v>19</v>
      </c>
      <c r="B229" s="147"/>
      <c r="C229" s="40">
        <f>'Tab. RF.IS.App.3a'!C229/'Tab. RF.IS.App.3a'!C233*100</f>
        <v>1.5317656407703586</v>
      </c>
      <c r="D229" s="40">
        <f>'Tab. RF.IS.App.3a'!D229/'Tab. RF.IS.App.3a'!D233*100</f>
        <v>2.4289642529789184</v>
      </c>
      <c r="E229" s="40">
        <f>'Tab. RF.IS.App.3a'!E229/'Tab. RF.IS.App.3a'!E233*100</f>
        <v>2.5364616360177554</v>
      </c>
      <c r="F229" s="40">
        <f>'Tab. RF.IS.App.3a'!F229/'Tab. RF.IS.App.3a'!F233*100</f>
        <v>1.8182461808784867</v>
      </c>
      <c r="G229" s="102"/>
      <c r="H229" s="41">
        <f>'Tab. RF.IS.App.3a'!H229/'Tab. RF.IS.App.3a'!H233*100</f>
        <v>2.3986486486486487</v>
      </c>
      <c r="I229" s="41">
        <f>'Tab. RF.IS.App.3a'!I229/'Tab. RF.IS.App.3a'!I233*100</f>
        <v>3.2640949554896146</v>
      </c>
      <c r="J229" s="41">
        <f>'Tab. RF.IS.App.3a'!J229/'Tab. RF.IS.App.3a'!J233*100</f>
        <v>1.7174261506755211</v>
      </c>
      <c r="K229" s="41">
        <f>'Tab. RF.IS.App.3a'!K229/'Tab. RF.IS.App.3a'!K233*100</f>
        <v>1.452248380059262</v>
      </c>
      <c r="L229" s="102"/>
      <c r="M229" s="41">
        <f>'Tab. RF.IS.App.3a'!M229/'Tab. RF.IS.App.3a'!M233*100</f>
        <v>2.1791767554479415</v>
      </c>
      <c r="N229" s="41">
        <f>'Tab. RF.IS.App.3a'!N229/'Tab. RF.IS.App.3a'!N233*100</f>
        <v>5.0938337801608577</v>
      </c>
      <c r="O229" s="41">
        <f>'Tab. RF.IS.App.3a'!O229/'Tab. RF.IS.App.3a'!O233*100</f>
        <v>2.7048452562151191</v>
      </c>
      <c r="P229" s="41">
        <f>'Tab. RF.IS.App.3a'!P229/'Tab. RF.IS.App.3a'!P233*100</f>
        <v>2.3591294925049668</v>
      </c>
      <c r="Q229" s="102"/>
      <c r="R229" s="41">
        <f>'Tab. RF.IS.App.3a'!R229/'Tab. RF.IS.App.3a'!R233*100</f>
        <v>1.7811704834605597</v>
      </c>
      <c r="S229" s="41">
        <f>'Tab. RF.IS.App.3a'!S229/'Tab. RF.IS.App.3a'!S233*100</f>
        <v>1.1764705882352942</v>
      </c>
      <c r="T229" s="41">
        <f>'Tab. RF.IS.App.3a'!T229/'Tab. RF.IS.App.3a'!T233*100</f>
        <v>1.273952411033902</v>
      </c>
      <c r="U229" s="41">
        <f>'Tab. RF.IS.App.3a'!U229/'Tab. RF.IS.App.3a'!U233*100</f>
        <v>1.0231556273559503</v>
      </c>
      <c r="V229" s="102"/>
      <c r="W229" s="41">
        <f>'Tab. RF.IS.App.3a'!W229/'Tab. RF.IS.App.3a'!W233*100</f>
        <v>2.3101433882103026</v>
      </c>
      <c r="X229" s="41">
        <f>'Tab. RF.IS.App.3a'!X229/'Tab. RF.IS.App.3a'!X233*100</f>
        <v>3.4196891191709842</v>
      </c>
      <c r="Y229" s="41">
        <f>'Tab. RF.IS.App.3a'!Y229/'Tab. RF.IS.App.3a'!Y233*100</f>
        <v>1.8563124422964841</v>
      </c>
      <c r="Z229" s="41">
        <f>'Tab. RF.IS.App.3a'!Z229/'Tab. RF.IS.App.3a'!Z233*100</f>
        <v>1.7550915625534829</v>
      </c>
    </row>
    <row r="230" spans="1:27" x14ac:dyDescent="0.3">
      <c r="A230" s="146" t="s">
        <v>20</v>
      </c>
      <c r="B230" s="147"/>
      <c r="C230" s="40">
        <f>'Tab. RF.IS.App.3a'!C230/'Tab. RF.IS.App.3a'!C233*100</f>
        <v>6.5522485534085666</v>
      </c>
      <c r="D230" s="40">
        <f>'Tab. RF.IS.App.3a'!D230/'Tab. RF.IS.App.3a'!D233*100</f>
        <v>7.5389550870760766</v>
      </c>
      <c r="E230" s="40">
        <f>'Tab. RF.IS.App.3a'!E230/'Tab. RF.IS.App.3a'!E233*100</f>
        <v>7.6939336292538574</v>
      </c>
      <c r="F230" s="40">
        <f>'Tab. RF.IS.App.3a'!F230/'Tab. RF.IS.App.3a'!F233*100</f>
        <v>7.0374172537080959</v>
      </c>
      <c r="G230" s="102"/>
      <c r="H230" s="41">
        <f>'Tab. RF.IS.App.3a'!H230/'Tab. RF.IS.App.3a'!H233*100</f>
        <v>7.9391891891891886</v>
      </c>
      <c r="I230" s="41">
        <f>'Tab. RF.IS.App.3a'!I230/'Tab. RF.IS.App.3a'!I233*100</f>
        <v>3.2640949554896146</v>
      </c>
      <c r="J230" s="41">
        <f>'Tab. RF.IS.App.3a'!J230/'Tab. RF.IS.App.3a'!J233*100</f>
        <v>6.953449573096929</v>
      </c>
      <c r="K230" s="41">
        <f>'Tab. RF.IS.App.3a'!K230/'Tab. RF.IS.App.3a'!K233*100</f>
        <v>6.0662303409201916</v>
      </c>
      <c r="L230" s="102"/>
      <c r="M230" s="41">
        <f>'Tab. RF.IS.App.3a'!M230/'Tab. RF.IS.App.3a'!M233*100</f>
        <v>9.9273607748184016</v>
      </c>
      <c r="N230" s="41">
        <f>'Tab. RF.IS.App.3a'!N230/'Tab. RF.IS.App.3a'!N233*100</f>
        <v>10.991957104557642</v>
      </c>
      <c r="O230" s="41">
        <f>'Tab. RF.IS.App.3a'!O230/'Tab. RF.IS.App.3a'!O233*100</f>
        <v>8.8248351090816843</v>
      </c>
      <c r="P230" s="41">
        <f>'Tab. RF.IS.App.3a'!P230/'Tab. RF.IS.App.3a'!P233*100</f>
        <v>8.2084161098067536</v>
      </c>
      <c r="Q230" s="102"/>
      <c r="R230" s="41">
        <f>'Tab. RF.IS.App.3a'!R230/'Tab. RF.IS.App.3a'!R233*100</f>
        <v>6.6157760814249356</v>
      </c>
      <c r="S230" s="41">
        <f>'Tab. RF.IS.App.3a'!S230/'Tab. RF.IS.App.3a'!S233*100</f>
        <v>3.9215686274509802</v>
      </c>
      <c r="T230" s="41">
        <f>'Tab. RF.IS.App.3a'!T230/'Tab. RF.IS.App.3a'!T233*100</f>
        <v>5.7591071804590444</v>
      </c>
      <c r="U230" s="41">
        <f>'Tab. RF.IS.App.3a'!U230/'Tab. RF.IS.App.3a'!U233*100</f>
        <v>4.9183270507987791</v>
      </c>
      <c r="V230" s="102"/>
      <c r="W230" s="41">
        <f>'Tab. RF.IS.App.3a'!W230/'Tab. RF.IS.App.3a'!W233*100</f>
        <v>8.0191184280403611</v>
      </c>
      <c r="X230" s="41">
        <f>'Tab. RF.IS.App.3a'!X230/'Tab. RF.IS.App.3a'!X233*100</f>
        <v>6.4248704663212433</v>
      </c>
      <c r="Y230" s="41">
        <f>'Tab. RF.IS.App.3a'!Y230/'Tab. RF.IS.App.3a'!Y233*100</f>
        <v>7.1993356681229015</v>
      </c>
      <c r="Z230" s="41">
        <f>'Tab. RF.IS.App.3a'!Z230/'Tab. RF.IS.App.3a'!Z233*100</f>
        <v>6.7687831593359578</v>
      </c>
    </row>
    <row r="231" spans="1:27" x14ac:dyDescent="0.3">
      <c r="A231" s="146" t="s">
        <v>21</v>
      </c>
      <c r="B231" s="147"/>
      <c r="C231" s="40">
        <f>'Tab. RF.IS.App.3a'!C231/'Tab. RF.IS.App.3a'!C233*100</f>
        <v>2.0131255052223436</v>
      </c>
      <c r="D231" s="40">
        <f>'Tab. RF.IS.App.3a'!D231/'Tab. RF.IS.App.3a'!D233*100</f>
        <v>2.5893675527039415</v>
      </c>
      <c r="E231" s="40">
        <f>'Tab. RF.IS.App.3a'!E231/'Tab. RF.IS.App.3a'!E233*100</f>
        <v>2.6421475375184951</v>
      </c>
      <c r="F231" s="40">
        <f>'Tab. RF.IS.App.3a'!F231/'Tab. RF.IS.App.3a'!F233*100</f>
        <v>2.1651611159204349</v>
      </c>
      <c r="G231" s="102"/>
      <c r="H231" s="41">
        <f>'Tab. RF.IS.App.3a'!H231/'Tab. RF.IS.App.3a'!H233*100</f>
        <v>2.6013513513513513</v>
      </c>
      <c r="I231" s="41">
        <f>'Tab. RF.IS.App.3a'!I231/'Tab. RF.IS.App.3a'!I233*100</f>
        <v>1.4836795252225521</v>
      </c>
      <c r="J231" s="41">
        <f>'Tab. RF.IS.App.3a'!J231/'Tab. RF.IS.App.3a'!J233*100</f>
        <v>1.9405279858680364</v>
      </c>
      <c r="K231" s="41">
        <f>'Tab. RF.IS.App.3a'!K231/'Tab. RF.IS.App.3a'!K233*100</f>
        <v>2.1539513529354304</v>
      </c>
      <c r="L231" s="102"/>
      <c r="M231" s="41">
        <f>'Tab. RF.IS.App.3a'!M231/'Tab. RF.IS.App.3a'!M233*100</f>
        <v>3.6319612590799029</v>
      </c>
      <c r="N231" s="41">
        <f>'Tab. RF.IS.App.3a'!N231/'Tab. RF.IS.App.3a'!N233*100</f>
        <v>2.6809651474530831</v>
      </c>
      <c r="O231" s="41">
        <f>'Tab. RF.IS.App.3a'!O231/'Tab. RF.IS.App.3a'!O233*100</f>
        <v>2.6382546930492135</v>
      </c>
      <c r="P231" s="41">
        <f>'Tab. RF.IS.App.3a'!P231/'Tab. RF.IS.App.3a'!P233*100</f>
        <v>2.6435795557160917</v>
      </c>
      <c r="Q231" s="102"/>
      <c r="R231" s="41">
        <f>'Tab. RF.IS.App.3a'!R231/'Tab. RF.IS.App.3a'!R233*100</f>
        <v>2.2900763358778624</v>
      </c>
      <c r="S231" s="41">
        <f>'Tab. RF.IS.App.3a'!S231/'Tab. RF.IS.App.3a'!S233*100</f>
        <v>3.5294117647058822</v>
      </c>
      <c r="T231" s="41">
        <f>'Tab. RF.IS.App.3a'!T231/'Tab. RF.IS.App.3a'!T233*100</f>
        <v>1.7266793009054537</v>
      </c>
      <c r="U231" s="41">
        <f>'Tab. RF.IS.App.3a'!U231/'Tab. RF.IS.App.3a'!U233*100</f>
        <v>2.4412134266738468</v>
      </c>
      <c r="V231" s="102"/>
      <c r="W231" s="41">
        <f>'Tab. RF.IS.App.3a'!W231/'Tab. RF.IS.App.3a'!W233*100</f>
        <v>2.6818906001062137</v>
      </c>
      <c r="X231" s="41">
        <f>'Tab. RF.IS.App.3a'!X231/'Tab. RF.IS.App.3a'!X233*100</f>
        <v>2.4870466321243523</v>
      </c>
      <c r="Y231" s="41">
        <f>'Tab. RF.IS.App.3a'!Y231/'Tab. RF.IS.App.3a'!Y233*100</f>
        <v>2.0435426219446149</v>
      </c>
      <c r="Z231" s="41">
        <f>'Tab. RF.IS.App.3a'!Z231/'Tab. RF.IS.App.3a'!Z233*100</f>
        <v>2.3669347937703233</v>
      </c>
      <c r="AA231" s="220"/>
    </row>
    <row r="232" spans="1:27" ht="22.8" x14ac:dyDescent="0.3">
      <c r="A232" s="135" t="s">
        <v>22</v>
      </c>
      <c r="B232" s="148"/>
      <c r="C232" s="218">
        <f>SUM(C224:C231)</f>
        <v>23.371071824920193</v>
      </c>
      <c r="D232" s="86">
        <f t="shared" ref="D232" si="474">SUM(D224:D231)</f>
        <v>29.697525206232811</v>
      </c>
      <c r="E232" s="86">
        <f t="shared" ref="E232" si="475">SUM(E224:E231)</f>
        <v>30.627774254914399</v>
      </c>
      <c r="F232" s="86">
        <f t="shared" ref="F232" si="476">SUM(F224:F231)</f>
        <v>25.897940071893132</v>
      </c>
      <c r="G232" s="107"/>
      <c r="H232" s="48">
        <f>SUM(H224:H231)</f>
        <v>30.54054054054054</v>
      </c>
      <c r="I232" s="171">
        <f t="shared" ref="I232" si="477">SUM(I224:I231)</f>
        <v>17.804154302670625</v>
      </c>
      <c r="J232" s="171">
        <f t="shared" ref="J232" si="478">SUM(J224:J231)</f>
        <v>25.034512087408814</v>
      </c>
      <c r="K232" s="171">
        <f t="shared" ref="K232" si="479">SUM(K224:K231)</f>
        <v>21.477646445898863</v>
      </c>
      <c r="L232" s="107"/>
      <c r="M232" s="48">
        <f>SUM(M224:M231)</f>
        <v>38.498789346246973</v>
      </c>
      <c r="N232" s="58">
        <f t="shared" ref="N232" si="480">SUM(N224:N231)</f>
        <v>41.823056300268092</v>
      </c>
      <c r="O232" s="48">
        <f t="shared" ref="O232" si="481">SUM(O224:O231)</f>
        <v>33.447488584474883</v>
      </c>
      <c r="P232" s="48">
        <f t="shared" ref="P232" si="482">SUM(P224:P231)</f>
        <v>32.318945277225936</v>
      </c>
      <c r="Q232" s="107"/>
      <c r="R232" s="171">
        <f>SUM(R224:R231)</f>
        <v>26.208651399491092</v>
      </c>
      <c r="S232" s="48">
        <f t="shared" ref="S232" si="483">SUM(S224:S231)</f>
        <v>26.274509803921568</v>
      </c>
      <c r="T232" s="171">
        <f t="shared" ref="T232" si="484">SUM(T224:T231)</f>
        <v>20.962307854285111</v>
      </c>
      <c r="U232" s="171">
        <f t="shared" ref="U232" si="485">SUM(U224:U231)</f>
        <v>19.422006821037517</v>
      </c>
      <c r="V232" s="107"/>
      <c r="W232" s="48">
        <f>SUM(W224:W231)</f>
        <v>30.96123207647371</v>
      </c>
      <c r="X232" s="48">
        <f t="shared" ref="X232" si="486">SUM(X224:X231)</f>
        <v>29.326424870466326</v>
      </c>
      <c r="Y232" s="48">
        <f t="shared" ref="Y232" si="487">SUM(Y224:Y231)</f>
        <v>26.203456795217637</v>
      </c>
      <c r="Z232" s="48">
        <f t="shared" ref="Z232" si="488">SUM(Z224:Z231)</f>
        <v>25.391066233099433</v>
      </c>
      <c r="AA232" s="220"/>
    </row>
    <row r="233" spans="1:27" x14ac:dyDescent="0.3">
      <c r="A233" s="152" t="s">
        <v>58</v>
      </c>
      <c r="B233" s="153"/>
      <c r="C233" s="60">
        <f>C218+C223+C232</f>
        <v>100</v>
      </c>
      <c r="D233" s="60">
        <f t="shared" ref="D233" si="489">D218+D223+D232</f>
        <v>100</v>
      </c>
      <c r="E233" s="60">
        <f t="shared" ref="E233" si="490">E218+E223+E232</f>
        <v>100.00000000000001</v>
      </c>
      <c r="F233" s="60">
        <f t="shared" ref="F233" si="491">F218+F223+F232</f>
        <v>99.999999999999986</v>
      </c>
      <c r="G233" s="109"/>
      <c r="H233" s="62">
        <f>H218+H223+H232</f>
        <v>100</v>
      </c>
      <c r="I233" s="62">
        <f t="shared" ref="I233" si="492">I218+I223+I232</f>
        <v>100</v>
      </c>
      <c r="J233" s="62">
        <f t="shared" ref="J233" si="493">J218+J223+J232</f>
        <v>100.00000000000001</v>
      </c>
      <c r="K233" s="62">
        <f t="shared" ref="K233" si="494">K218+K223+K232</f>
        <v>100</v>
      </c>
      <c r="L233" s="109"/>
      <c r="M233" s="62">
        <f>M218+M223+M232</f>
        <v>100</v>
      </c>
      <c r="N233" s="62">
        <f t="shared" ref="N233" si="495">N218+N223+N232</f>
        <v>100</v>
      </c>
      <c r="O233" s="62">
        <f t="shared" ref="O233" si="496">O218+O223+O232</f>
        <v>100</v>
      </c>
      <c r="P233" s="62">
        <f t="shared" ref="P233" si="497">P218+P223+P232</f>
        <v>100</v>
      </c>
      <c r="Q233" s="109"/>
      <c r="R233" s="62">
        <f>R218+R223+R232</f>
        <v>99.999999999999986</v>
      </c>
      <c r="S233" s="62">
        <f t="shared" ref="S233" si="498">S218+S223+S232</f>
        <v>100</v>
      </c>
      <c r="T233" s="62">
        <f t="shared" ref="T233" si="499">T218+T223+T232</f>
        <v>100</v>
      </c>
      <c r="U233" s="62">
        <f t="shared" ref="U233" si="500">U218+U223+U232</f>
        <v>100</v>
      </c>
      <c r="V233" s="109"/>
      <c r="W233" s="62">
        <f>W218+W223+W232</f>
        <v>99.999999999999986</v>
      </c>
      <c r="X233" s="62">
        <f t="shared" ref="X233" si="501">X218+X223+X232</f>
        <v>100</v>
      </c>
      <c r="Y233" s="62">
        <f t="shared" ref="Y233" si="502">Y218+Y223+Y232</f>
        <v>100</v>
      </c>
      <c r="Z233" s="62">
        <f t="shared" ref="Z233" si="503">Z218+Z223+Z232</f>
        <v>99.999999999999986</v>
      </c>
    </row>
    <row r="235" spans="1:27" x14ac:dyDescent="0.3">
      <c r="A235" s="208" t="s">
        <v>59</v>
      </c>
      <c r="B235" s="219"/>
      <c r="C235" s="219"/>
      <c r="D235" s="219"/>
      <c r="E235" s="219"/>
      <c r="F235" s="219"/>
      <c r="G235" s="117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</row>
    <row r="236" spans="1:27" x14ac:dyDescent="0.3">
      <c r="A236" s="345" t="s">
        <v>27</v>
      </c>
      <c r="B236" s="120"/>
      <c r="C236" s="347" t="s">
        <v>23</v>
      </c>
      <c r="D236" s="347"/>
      <c r="E236" s="347"/>
      <c r="F236" s="347"/>
      <c r="G236" s="121"/>
      <c r="H236" s="349" t="s">
        <v>30</v>
      </c>
      <c r="I236" s="349"/>
      <c r="J236" s="349"/>
      <c r="K236" s="349"/>
      <c r="L236" s="122"/>
      <c r="M236" s="348" t="s">
        <v>35</v>
      </c>
      <c r="N236" s="346"/>
      <c r="O236" s="346"/>
      <c r="P236" s="346"/>
      <c r="Q236" s="123"/>
      <c r="R236" s="348" t="s">
        <v>36</v>
      </c>
      <c r="S236" s="346"/>
      <c r="T236" s="346"/>
      <c r="U236" s="346"/>
      <c r="V236" s="123"/>
      <c r="W236" s="348" t="s">
        <v>37</v>
      </c>
      <c r="X236" s="346"/>
      <c r="Y236" s="346"/>
      <c r="Z236" s="346"/>
    </row>
    <row r="237" spans="1:27" x14ac:dyDescent="0.3">
      <c r="A237" s="345"/>
      <c r="B237" s="120"/>
      <c r="C237" s="348"/>
      <c r="D237" s="348"/>
      <c r="E237" s="348"/>
      <c r="F237" s="348"/>
      <c r="G237" s="122"/>
      <c r="H237" s="350" t="s">
        <v>31</v>
      </c>
      <c r="I237" s="350"/>
      <c r="J237" s="350" t="s">
        <v>32</v>
      </c>
      <c r="K237" s="350"/>
      <c r="L237" s="124"/>
      <c r="M237" s="350" t="s">
        <v>31</v>
      </c>
      <c r="N237" s="350"/>
      <c r="O237" s="350" t="s">
        <v>32</v>
      </c>
      <c r="P237" s="350"/>
      <c r="Q237" s="125"/>
      <c r="R237" s="350" t="s">
        <v>31</v>
      </c>
      <c r="S237" s="350"/>
      <c r="T237" s="350" t="s">
        <v>32</v>
      </c>
      <c r="U237" s="350"/>
      <c r="V237" s="125"/>
      <c r="W237" s="350" t="s">
        <v>31</v>
      </c>
      <c r="X237" s="350"/>
      <c r="Y237" s="350" t="s">
        <v>32</v>
      </c>
      <c r="Z237" s="350"/>
    </row>
    <row r="238" spans="1:27" ht="16.8" x14ac:dyDescent="0.3">
      <c r="A238" s="346"/>
      <c r="B238" s="126"/>
      <c r="C238" s="127" t="s">
        <v>29</v>
      </c>
      <c r="D238" s="127" t="s">
        <v>25</v>
      </c>
      <c r="E238" s="127" t="s">
        <v>24</v>
      </c>
      <c r="F238" s="127" t="s">
        <v>26</v>
      </c>
      <c r="G238" s="128"/>
      <c r="H238" s="127" t="s">
        <v>33</v>
      </c>
      <c r="I238" s="127" t="s">
        <v>34</v>
      </c>
      <c r="J238" s="127" t="s">
        <v>33</v>
      </c>
      <c r="K238" s="127" t="s">
        <v>34</v>
      </c>
      <c r="L238" s="128"/>
      <c r="M238" s="127" t="s">
        <v>33</v>
      </c>
      <c r="N238" s="127" t="s">
        <v>34</v>
      </c>
      <c r="O238" s="127" t="s">
        <v>33</v>
      </c>
      <c r="P238" s="127" t="s">
        <v>34</v>
      </c>
      <c r="Q238" s="128"/>
      <c r="R238" s="127" t="s">
        <v>33</v>
      </c>
      <c r="S238" s="127" t="s">
        <v>34</v>
      </c>
      <c r="T238" s="127" t="s">
        <v>33</v>
      </c>
      <c r="U238" s="127" t="s">
        <v>34</v>
      </c>
      <c r="V238" s="128"/>
      <c r="W238" s="127" t="s">
        <v>33</v>
      </c>
      <c r="X238" s="127" t="s">
        <v>34</v>
      </c>
      <c r="Y238" s="127" t="s">
        <v>33</v>
      </c>
      <c r="Z238" s="127" t="s">
        <v>34</v>
      </c>
    </row>
    <row r="239" spans="1:27" x14ac:dyDescent="0.3">
      <c r="A239" s="129" t="s">
        <v>0</v>
      </c>
      <c r="B239" s="130"/>
      <c r="C239" s="40">
        <f>'Tab. RF.IS.App.3a'!C239/'Tab. RF.IS.App.3a'!C262*100</f>
        <v>6.3796105011489983</v>
      </c>
      <c r="D239" s="40">
        <f>'Tab. RF.IS.App.3a'!D239/'Tab. RF.IS.App.3a'!D262*100</f>
        <v>7.4754593506166627</v>
      </c>
      <c r="E239" s="40">
        <f>'Tab. RF.IS.App.3a'!E239/'Tab. RF.IS.App.3a'!E262*100</f>
        <v>7.4817087561954212</v>
      </c>
      <c r="F239" s="40">
        <f>'Tab. RF.IS.App.3a'!F239/'Tab. RF.IS.App.3a'!F262*100</f>
        <v>6.5043058276757648</v>
      </c>
      <c r="G239" s="102"/>
      <c r="H239" s="41">
        <f>'Tab. RF.IS.App.3a'!H239/'Tab. RF.IS.App.3a'!H262*100</f>
        <v>7.2192513368983953</v>
      </c>
      <c r="I239" s="41">
        <f>'Tab. RF.IS.App.3a'!I239/'Tab. RF.IS.App.3a'!I262*100</f>
        <v>7.9872204472843444</v>
      </c>
      <c r="J239" s="41">
        <f>'Tab. RF.IS.App.3a'!J239/'Tab. RF.IS.App.3a'!J262*100</f>
        <v>5.9582228116710878</v>
      </c>
      <c r="K239" s="41">
        <f>'Tab. RF.IS.App.3a'!K239/'Tab. RF.IS.App.3a'!K262*100</f>
        <v>6.82711919719344</v>
      </c>
      <c r="L239" s="102"/>
      <c r="M239" s="41">
        <f>'Tab. RF.IS.App.3a'!M239/'Tab. RF.IS.App.3a'!M262*100</f>
        <v>6.624605678233439</v>
      </c>
      <c r="N239" s="41">
        <f>'Tab. RF.IS.App.3a'!N239/'Tab. RF.IS.App.3a'!N262*100</f>
        <v>8.3850931677018643</v>
      </c>
      <c r="O239" s="41">
        <f>'Tab. RF.IS.App.3a'!O239/'Tab. RF.IS.App.3a'!O262*100</f>
        <v>6.7286438694578079</v>
      </c>
      <c r="P239" s="41">
        <f>'Tab. RF.IS.App.3a'!P239/'Tab. RF.IS.App.3a'!P262*100</f>
        <v>7.1388063425810406</v>
      </c>
      <c r="Q239" s="102"/>
      <c r="R239" s="41">
        <f>'Tab. RF.IS.App.3a'!R239/'Tab. RF.IS.App.3a'!R262*100</f>
        <v>6.3829787234042552</v>
      </c>
      <c r="S239" s="41">
        <f>'Tab. RF.IS.App.3a'!S239/'Tab. RF.IS.App.3a'!S262*100</f>
        <v>10.652920962199312</v>
      </c>
      <c r="T239" s="41">
        <f>'Tab. RF.IS.App.3a'!T239/'Tab. RF.IS.App.3a'!T262*100</f>
        <v>7.8646748681898071</v>
      </c>
      <c r="U239" s="41">
        <f>'Tab. RF.IS.App.3a'!U239/'Tab. RF.IS.App.3a'!U262*100</f>
        <v>7.8684726430226339</v>
      </c>
      <c r="V239" s="102"/>
      <c r="W239" s="41">
        <f>'Tab. RF.IS.App.3a'!W239/'Tab. RF.IS.App.3a'!W262*100</f>
        <v>7.0673512533977645</v>
      </c>
      <c r="X239" s="41">
        <f>'Tab. RF.IS.App.3a'!X239/'Tab. RF.IS.App.3a'!X262*100</f>
        <v>8.96328293736501</v>
      </c>
      <c r="Y239" s="41">
        <f>'Tab. RF.IS.App.3a'!Y239/'Tab. RF.IS.App.3a'!Y262*100</f>
        <v>6.1735582268655467</v>
      </c>
      <c r="Z239" s="41">
        <f>'Tab. RF.IS.App.3a'!Z239/'Tab. RF.IS.App.3a'!Z262*100</f>
        <v>7.0452011321725712</v>
      </c>
    </row>
    <row r="240" spans="1:27" x14ac:dyDescent="0.3">
      <c r="A240" s="129" t="s">
        <v>1</v>
      </c>
      <c r="B240" s="130"/>
      <c r="C240" s="40">
        <f>'Tab. RF.IS.App.3a'!C240/'Tab. RF.IS.App.3a'!C262*100</f>
        <v>0.16666279798519068</v>
      </c>
      <c r="D240" s="40">
        <f>'Tab. RF.IS.App.3a'!D240/'Tab. RF.IS.App.3a'!D262*100</f>
        <v>0.20135917442738485</v>
      </c>
      <c r="E240" s="40">
        <f>'Tab. RF.IS.App.3a'!E240/'Tab. RF.IS.App.3a'!E262*100</f>
        <v>0.18881283927307055</v>
      </c>
      <c r="F240" s="40">
        <f>'Tab. RF.IS.App.3a'!F240/'Tab. RF.IS.App.3a'!F262*100</f>
        <v>0.16338061173346177</v>
      </c>
      <c r="G240" s="102"/>
      <c r="H240" s="41">
        <f>'Tab. RF.IS.App.3a'!H240/'Tab. RF.IS.App.3a'!H262*100</f>
        <v>0.19098548510313218</v>
      </c>
      <c r="I240" s="41">
        <f>'Tab. RF.IS.App.3a'!I240/'Tab. RF.IS.App.3a'!I262*100</f>
        <v>0</v>
      </c>
      <c r="J240" s="41">
        <f>'Tab. RF.IS.App.3a'!J240/'Tab. RF.IS.App.3a'!J262*100</f>
        <v>0.16445623342175064</v>
      </c>
      <c r="K240" s="41">
        <f>'Tab. RF.IS.App.3a'!K240/'Tab. RF.IS.App.3a'!K262*100</f>
        <v>0.17459410948845558</v>
      </c>
      <c r="L240" s="102"/>
      <c r="M240" s="41">
        <f>'Tab. RF.IS.App.3a'!M240/'Tab. RF.IS.App.3a'!M262*100</f>
        <v>0.31545741324921134</v>
      </c>
      <c r="N240" s="41">
        <f>'Tab. RF.IS.App.3a'!N240/'Tab. RF.IS.App.3a'!N262*100</f>
        <v>0</v>
      </c>
      <c r="O240" s="41">
        <f>'Tab. RF.IS.App.3a'!O240/'Tab. RF.IS.App.3a'!O262*100</f>
        <v>0.14952541932128463</v>
      </c>
      <c r="P240" s="41">
        <f>'Tab. RF.IS.App.3a'!P240/'Tab. RF.IS.App.3a'!P262*100</f>
        <v>0.14518068189551528</v>
      </c>
      <c r="Q240" s="102"/>
      <c r="R240" s="41">
        <f>'Tab. RF.IS.App.3a'!R240/'Tab. RF.IS.App.3a'!R262*100</f>
        <v>0.26595744680851063</v>
      </c>
      <c r="S240" s="41">
        <f>'Tab. RF.IS.App.3a'!S240/'Tab. RF.IS.App.3a'!S262*100</f>
        <v>0.3436426116838488</v>
      </c>
      <c r="T240" s="41">
        <f>'Tab. RF.IS.App.3a'!T240/'Tab. RF.IS.App.3a'!T262*100</f>
        <v>0.2306678383128295</v>
      </c>
      <c r="U240" s="41">
        <f>'Tab. RF.IS.App.3a'!U240/'Tab. RF.IS.App.3a'!U262*100</f>
        <v>0.14257708073427197</v>
      </c>
      <c r="V240" s="102"/>
      <c r="W240" s="41">
        <f>'Tab. RF.IS.App.3a'!W240/'Tab. RF.IS.App.3a'!W262*100</f>
        <v>0.21141649048625794</v>
      </c>
      <c r="X240" s="41">
        <f>'Tab. RF.IS.App.3a'!X240/'Tab. RF.IS.App.3a'!X262*100</f>
        <v>0.10799136069114472</v>
      </c>
      <c r="Y240" s="41">
        <f>'Tab. RF.IS.App.3a'!Y240/'Tab. RF.IS.App.3a'!Y262*100</f>
        <v>0.16520863490465101</v>
      </c>
      <c r="Z240" s="41">
        <f>'Tab. RF.IS.App.3a'!Z240/'Tab. RF.IS.App.3a'!Z262*100</f>
        <v>0.16039111416073421</v>
      </c>
    </row>
    <row r="241" spans="1:26" x14ac:dyDescent="0.3">
      <c r="A241" s="129" t="s">
        <v>2</v>
      </c>
      <c r="B241" s="130"/>
      <c r="C241" s="40">
        <f>'Tab. RF.IS.App.3a'!C241/'Tab. RF.IS.App.3a'!C262*100</f>
        <v>18.616095262412667</v>
      </c>
      <c r="D241" s="40">
        <f>'Tab. RF.IS.App.3a'!D241/'Tab. RF.IS.App.3a'!D262*100</f>
        <v>14.34684117795117</v>
      </c>
      <c r="E241" s="40">
        <f>'Tab. RF.IS.App.3a'!E241/'Tab. RF.IS.App.3a'!E262*100</f>
        <v>14.231767760207696</v>
      </c>
      <c r="F241" s="40">
        <f>'Tab. RF.IS.App.3a'!F241/'Tab. RF.IS.App.3a'!F262*100</f>
        <v>17.769106093250624</v>
      </c>
      <c r="G241" s="102"/>
      <c r="H241" s="41">
        <f>'Tab. RF.IS.App.3a'!H241/'Tab. RF.IS.App.3a'!H262*100</f>
        <v>14.591291061879296</v>
      </c>
      <c r="I241" s="41">
        <f>'Tab. RF.IS.App.3a'!I241/'Tab. RF.IS.App.3a'!I262*100</f>
        <v>15.015974440894569</v>
      </c>
      <c r="J241" s="41">
        <f>'Tab. RF.IS.App.3a'!J241/'Tab. RF.IS.App.3a'!J262*100</f>
        <v>18.522546419098145</v>
      </c>
      <c r="K241" s="41">
        <f>'Tab. RF.IS.App.3a'!K241/'Tab. RF.IS.App.3a'!K262*100</f>
        <v>17.539365260667374</v>
      </c>
      <c r="L241" s="102"/>
      <c r="M241" s="41">
        <f>'Tab. RF.IS.App.3a'!M241/'Tab. RF.IS.App.3a'!M262*100</f>
        <v>12.933753943217665</v>
      </c>
      <c r="N241" s="41">
        <f>'Tab. RF.IS.App.3a'!N241/'Tab. RF.IS.App.3a'!N262*100</f>
        <v>10.559006211180124</v>
      </c>
      <c r="O241" s="41">
        <f>'Tab. RF.IS.App.3a'!O241/'Tab. RF.IS.App.3a'!O262*100</f>
        <v>17.062150565596152</v>
      </c>
      <c r="P241" s="41">
        <f>'Tab. RF.IS.App.3a'!P241/'Tab. RF.IS.App.3a'!P262*100</f>
        <v>15.287072113966834</v>
      </c>
      <c r="Q241" s="102"/>
      <c r="R241" s="41">
        <f>'Tab. RF.IS.App.3a'!R241/'Tab. RF.IS.App.3a'!R262*100</f>
        <v>11.436170212765957</v>
      </c>
      <c r="S241" s="41">
        <f>'Tab. RF.IS.App.3a'!S241/'Tab. RF.IS.App.3a'!S262*100</f>
        <v>19.243986254295535</v>
      </c>
      <c r="T241" s="41">
        <f>'Tab. RF.IS.App.3a'!T241/'Tab. RF.IS.App.3a'!T262*100</f>
        <v>19.420035149384884</v>
      </c>
      <c r="U241" s="41">
        <f>'Tab. RF.IS.App.3a'!U241/'Tab. RF.IS.App.3a'!U262*100</f>
        <v>19.247905899126717</v>
      </c>
      <c r="V241" s="102"/>
      <c r="W241" s="41">
        <f>'Tab. RF.IS.App.3a'!W241/'Tab. RF.IS.App.3a'!W262*100</f>
        <v>14.074297795228027</v>
      </c>
      <c r="X241" s="41">
        <f>'Tab. RF.IS.App.3a'!X241/'Tab. RF.IS.App.3a'!X262*100</f>
        <v>14.794816414686826</v>
      </c>
      <c r="Y241" s="41">
        <f>'Tab. RF.IS.App.3a'!Y241/'Tab. RF.IS.App.3a'!Y262*100</f>
        <v>18.329766924706821</v>
      </c>
      <c r="Z241" s="41">
        <f>'Tab. RF.IS.App.3a'!Z241/'Tab. RF.IS.App.3a'!Z262*100</f>
        <v>16.852217171283986</v>
      </c>
    </row>
    <row r="242" spans="1:26" x14ac:dyDescent="0.3">
      <c r="A242" s="129" t="s">
        <v>3</v>
      </c>
      <c r="B242" s="130"/>
      <c r="C242" s="40">
        <f>'Tab. RF.IS.App.3a'!C242/'Tab. RF.IS.App.3a'!C262*100</f>
        <v>1.2604164248740743</v>
      </c>
      <c r="D242" s="40">
        <f>'Tab. RF.IS.App.3a'!D242/'Tab. RF.IS.App.3a'!D262*100</f>
        <v>1.4346841177951171</v>
      </c>
      <c r="E242" s="40">
        <f>'Tab. RF.IS.App.3a'!E242/'Tab. RF.IS.App.3a'!E262*100</f>
        <v>1.4160962945480293</v>
      </c>
      <c r="F242" s="40">
        <f>'Tab. RF.IS.App.3a'!F242/'Tab. RF.IS.App.3a'!F262*100</f>
        <v>1.202246971600414</v>
      </c>
      <c r="G242" s="102"/>
      <c r="H242" s="41">
        <f>'Tab. RF.IS.App.3a'!H242/'Tab. RF.IS.App.3a'!H262*100</f>
        <v>1.3368983957219251</v>
      </c>
      <c r="I242" s="41">
        <f>'Tab. RF.IS.App.3a'!I242/'Tab. RF.IS.App.3a'!I262*100</f>
        <v>0.63897763578274758</v>
      </c>
      <c r="J242" s="41">
        <f>'Tab. RF.IS.App.3a'!J242/'Tab. RF.IS.App.3a'!J262*100</f>
        <v>1.1677718832891248</v>
      </c>
      <c r="K242" s="41">
        <f>'Tab. RF.IS.App.3a'!K242/'Tab. RF.IS.App.3a'!K262*100</f>
        <v>1.2254222077180388</v>
      </c>
      <c r="L242" s="102"/>
      <c r="M242" s="41">
        <f>'Tab. RF.IS.App.3a'!M242/'Tab. RF.IS.App.3a'!M262*100</f>
        <v>1.5772870662460567</v>
      </c>
      <c r="N242" s="41">
        <f>'Tab. RF.IS.App.3a'!N242/'Tab. RF.IS.App.3a'!N262*100</f>
        <v>1.8633540372670807</v>
      </c>
      <c r="O242" s="41">
        <f>'Tab. RF.IS.App.3a'!O242/'Tab. RF.IS.App.3a'!O262*100</f>
        <v>1.0434273826550513</v>
      </c>
      <c r="P242" s="41">
        <f>'Tab. RF.IS.App.3a'!P242/'Tab. RF.IS.App.3a'!P262*100</f>
        <v>1.2544518295034368</v>
      </c>
      <c r="Q242" s="102"/>
      <c r="R242" s="41">
        <f>'Tab. RF.IS.App.3a'!R242/'Tab. RF.IS.App.3a'!R262*100</f>
        <v>1.3297872340425532</v>
      </c>
      <c r="S242" s="41">
        <f>'Tab. RF.IS.App.3a'!S242/'Tab. RF.IS.App.3a'!S262*100</f>
        <v>2.4054982817869419</v>
      </c>
      <c r="T242" s="41">
        <f>'Tab. RF.IS.App.3a'!T242/'Tab. RF.IS.App.3a'!T262*100</f>
        <v>1.5487697715289981</v>
      </c>
      <c r="U242" s="41">
        <f>'Tab. RF.IS.App.3a'!U242/'Tab. RF.IS.App.3a'!U262*100</f>
        <v>1.4881482801639636</v>
      </c>
      <c r="V242" s="102"/>
      <c r="W242" s="41">
        <f>'Tab. RF.IS.App.3a'!W242/'Tab. RF.IS.App.3a'!W262*100</f>
        <v>1.3591060102688008</v>
      </c>
      <c r="X242" s="41">
        <f>'Tab. RF.IS.App.3a'!X242/'Tab. RF.IS.App.3a'!X262*100</f>
        <v>1.6198704103671708</v>
      </c>
      <c r="Y242" s="41">
        <f>'Tab. RF.IS.App.3a'!Y242/'Tab. RF.IS.App.3a'!Y262*100</f>
        <v>1.1659009377556799</v>
      </c>
      <c r="Z242" s="41">
        <f>'Tab. RF.IS.App.3a'!Z242/'Tab. RF.IS.App.3a'!Z262*100</f>
        <v>1.2616862509649198</v>
      </c>
    </row>
    <row r="243" spans="1:26" x14ac:dyDescent="0.3">
      <c r="A243" s="129" t="s">
        <v>4</v>
      </c>
      <c r="B243" s="130"/>
      <c r="C243" s="40">
        <f>'Tab. RF.IS.App.3a'!C243/'Tab. RF.IS.App.3a'!C262*100</f>
        <v>7.2621341194494091</v>
      </c>
      <c r="D243" s="40">
        <f>'Tab. RF.IS.App.3a'!D243/'Tab. RF.IS.App.3a'!D262*100</f>
        <v>8.1802164611125097</v>
      </c>
      <c r="E243" s="40">
        <f>'Tab. RF.IS.App.3a'!E243/'Tab. RF.IS.App.3a'!E262*100</f>
        <v>8.0009440641963643</v>
      </c>
      <c r="F243" s="40">
        <f>'Tab. RF.IS.App.3a'!F243/'Tab. RF.IS.App.3a'!F262*100</f>
        <v>7.0569358649734095</v>
      </c>
      <c r="G243" s="102"/>
      <c r="H243" s="41">
        <f>'Tab. RF.IS.App.3a'!H243/'Tab. RF.IS.App.3a'!H262*100</f>
        <v>8.8235294117647065</v>
      </c>
      <c r="I243" s="41">
        <f>'Tab. RF.IS.App.3a'!I243/'Tab. RF.IS.App.3a'!I262*100</f>
        <v>10.862619808306709</v>
      </c>
      <c r="J243" s="41">
        <f>'Tab. RF.IS.App.3a'!J243/'Tab. RF.IS.App.3a'!J262*100</f>
        <v>7.1770557029177713</v>
      </c>
      <c r="K243" s="41">
        <f>'Tab. RF.IS.App.3a'!K243/'Tab. RF.IS.App.3a'!K262*100</f>
        <v>8.0933344211470999</v>
      </c>
      <c r="L243" s="102"/>
      <c r="M243" s="41">
        <f>'Tab. RF.IS.App.3a'!M243/'Tab. RF.IS.App.3a'!M262*100</f>
        <v>5.0473186119873814</v>
      </c>
      <c r="N243" s="41">
        <f>'Tab. RF.IS.App.3a'!N243/'Tab. RF.IS.App.3a'!N262*100</f>
        <v>4.658385093167702</v>
      </c>
      <c r="O243" s="41">
        <f>'Tab. RF.IS.App.3a'!O243/'Tab. RF.IS.App.3a'!O262*100</f>
        <v>6.5433623716031732</v>
      </c>
      <c r="P243" s="41">
        <f>'Tab. RF.IS.App.3a'!P243/'Tab. RF.IS.App.3a'!P262*100</f>
        <v>6.2654538030533304</v>
      </c>
      <c r="Q243" s="102"/>
      <c r="R243" s="41">
        <f>'Tab. RF.IS.App.3a'!R243/'Tab. RF.IS.App.3a'!R262*100</f>
        <v>5.5851063829787231</v>
      </c>
      <c r="S243" s="41">
        <f>'Tab. RF.IS.App.3a'!S243/'Tab. RF.IS.App.3a'!S262*100</f>
        <v>7.5601374570446733</v>
      </c>
      <c r="T243" s="41">
        <f>'Tab. RF.IS.App.3a'!T243/'Tab. RF.IS.App.3a'!T262*100</f>
        <v>5.5140597539543057</v>
      </c>
      <c r="U243" s="41">
        <f>'Tab. RF.IS.App.3a'!U243/'Tab. RF.IS.App.3a'!U262*100</f>
        <v>5.5515950810907144</v>
      </c>
      <c r="V243" s="102"/>
      <c r="W243" s="41">
        <f>'Tab. RF.IS.App.3a'!W243/'Tab. RF.IS.App.3a'!W262*100</f>
        <v>8.0942313500453036</v>
      </c>
      <c r="X243" s="41">
        <f>'Tab. RF.IS.App.3a'!X243/'Tab. RF.IS.App.3a'!X262*100</f>
        <v>7.6673866090712739</v>
      </c>
      <c r="Y243" s="41">
        <f>'Tab. RF.IS.App.3a'!Y243/'Tab. RF.IS.App.3a'!Y262*100</f>
        <v>6.9954056265340805</v>
      </c>
      <c r="Z243" s="41">
        <f>'Tab. RF.IS.App.3a'!Z243/'Tab. RF.IS.App.3a'!Z262*100</f>
        <v>7.1575606827343679</v>
      </c>
    </row>
    <row r="244" spans="1:26" x14ac:dyDescent="0.3">
      <c r="A244" s="129" t="s">
        <v>5</v>
      </c>
      <c r="B244" s="130"/>
      <c r="C244" s="40">
        <f>'Tab. RF.IS.App.3a'!C244/'Tab. RF.IS.App.3a'!C262*100</f>
        <v>2.0863025463661473</v>
      </c>
      <c r="D244" s="40">
        <f>'Tab. RF.IS.App.3a'!D244/'Tab. RF.IS.App.3a'!D262*100</f>
        <v>2.819028441983388</v>
      </c>
      <c r="E244" s="40">
        <f>'Tab. RF.IS.App.3a'!E244/'Tab. RF.IS.App.3a'!E262*100</f>
        <v>2.7613877743686568</v>
      </c>
      <c r="F244" s="40">
        <f>'Tab. RF.IS.App.3a'!F244/'Tab. RF.IS.App.3a'!F262*100</f>
        <v>1.9579636657141555</v>
      </c>
      <c r="G244" s="102"/>
      <c r="H244" s="41">
        <f>'Tab. RF.IS.App.3a'!H244/'Tab. RF.IS.App.3a'!H262*100</f>
        <v>2.9029793735676086</v>
      </c>
      <c r="I244" s="41">
        <f>'Tab. RF.IS.App.3a'!I244/'Tab. RF.IS.App.3a'!I262*100</f>
        <v>3.5143769968051117</v>
      </c>
      <c r="J244" s="41">
        <f>'Tab. RF.IS.App.3a'!J244/'Tab. RF.IS.App.3a'!J262*100</f>
        <v>1.9794429708222812</v>
      </c>
      <c r="K244" s="41">
        <f>'Tab. RF.IS.App.3a'!K244/'Tab. RF.IS.App.3a'!K262*100</f>
        <v>2.1897691115281064</v>
      </c>
      <c r="L244" s="102"/>
      <c r="M244" s="41">
        <f>'Tab. RF.IS.App.3a'!M244/'Tab. RF.IS.App.3a'!M262*100</f>
        <v>1.8927444794952681</v>
      </c>
      <c r="N244" s="41">
        <f>'Tab. RF.IS.App.3a'!N244/'Tab. RF.IS.App.3a'!N262*100</f>
        <v>1.8633540372670807</v>
      </c>
      <c r="O244" s="41">
        <f>'Tab. RF.IS.App.3a'!O244/'Tab. RF.IS.App.3a'!O262*100</f>
        <v>1.7683006111038877</v>
      </c>
      <c r="P244" s="41">
        <f>'Tab. RF.IS.App.3a'!P244/'Tab. RF.IS.App.3a'!P262*100</f>
        <v>1.7557788716738878</v>
      </c>
      <c r="Q244" s="102"/>
      <c r="R244" s="41">
        <f>'Tab. RF.IS.App.3a'!R244/'Tab. RF.IS.App.3a'!R262*100</f>
        <v>3.1914893617021276</v>
      </c>
      <c r="S244" s="41">
        <f>'Tab. RF.IS.App.3a'!S244/'Tab. RF.IS.App.3a'!S262*100</f>
        <v>2.0618556701030926</v>
      </c>
      <c r="T244" s="41">
        <f>'Tab. RF.IS.App.3a'!T244/'Tab. RF.IS.App.3a'!T262*100</f>
        <v>2.1968365553602811</v>
      </c>
      <c r="U244" s="41">
        <f>'Tab. RF.IS.App.3a'!U244/'Tab. RF.IS.App.3a'!U262*100</f>
        <v>1.5237925503475316</v>
      </c>
      <c r="V244" s="102"/>
      <c r="W244" s="41">
        <f>'Tab. RF.IS.App.3a'!W244/'Tab. RF.IS.App.3a'!W262*100</f>
        <v>2.8390214436726064</v>
      </c>
      <c r="X244" s="41">
        <f>'Tab. RF.IS.App.3a'!X244/'Tab. RF.IS.App.3a'!X262*100</f>
        <v>2.4838012958963285</v>
      </c>
      <c r="Y244" s="41">
        <f>'Tab. RF.IS.App.3a'!Y244/'Tab. RF.IS.App.3a'!Y262*100</f>
        <v>1.955755554156964</v>
      </c>
      <c r="Z244" s="41">
        <f>'Tab. RF.IS.App.3a'!Z244/'Tab. RF.IS.App.3a'!Z262*100</f>
        <v>1.9615747491208508</v>
      </c>
    </row>
    <row r="245" spans="1:26" x14ac:dyDescent="0.3">
      <c r="A245" s="129" t="s">
        <v>6</v>
      </c>
      <c r="B245" s="130"/>
      <c r="C245" s="40">
        <f>'Tab. RF.IS.App.3a'!C245/'Tab. RF.IS.App.3a'!C262*100</f>
        <v>4.4817901162925651</v>
      </c>
      <c r="D245" s="40">
        <f>'Tab. RF.IS.App.3a'!D245/'Tab. RF.IS.App.3a'!D262*100</f>
        <v>1.86257236345331</v>
      </c>
      <c r="E245" s="40">
        <f>'Tab. RF.IS.App.3a'!E245/'Tab. RF.IS.App.3a'!E262*100</f>
        <v>1.7937219730941705</v>
      </c>
      <c r="F245" s="40">
        <f>'Tab. RF.IS.App.3a'!F245/'Tab. RF.IS.App.3a'!F262*100</f>
        <v>4.0334181697465974</v>
      </c>
      <c r="G245" s="102"/>
      <c r="H245" s="41">
        <f>'Tab. RF.IS.App.3a'!H245/'Tab. RF.IS.App.3a'!H262*100</f>
        <v>1.948051948051948</v>
      </c>
      <c r="I245" s="41">
        <f>'Tab. RF.IS.App.3a'!I245/'Tab. RF.IS.App.3a'!I262*100</f>
        <v>1.2779552715654952</v>
      </c>
      <c r="J245" s="41">
        <f>'Tab. RF.IS.App.3a'!J245/'Tab. RF.IS.App.3a'!J262*100</f>
        <v>4.0397877984084882</v>
      </c>
      <c r="K245" s="41">
        <f>'Tab. RF.IS.App.3a'!K245/'Tab. RF.IS.App.3a'!K262*100</f>
        <v>3.943868809659786</v>
      </c>
      <c r="L245" s="102"/>
      <c r="M245" s="41">
        <f>'Tab. RF.IS.App.3a'!M245/'Tab. RF.IS.App.3a'!M262*100</f>
        <v>0.63091482649842268</v>
      </c>
      <c r="N245" s="41">
        <f>'Tab. RF.IS.App.3a'!N245/'Tab. RF.IS.App.3a'!N262*100</f>
        <v>1.8633540372670807</v>
      </c>
      <c r="O245" s="41">
        <f>'Tab. RF.IS.App.3a'!O245/'Tab. RF.IS.App.3a'!O262*100</f>
        <v>2.6784553374073594</v>
      </c>
      <c r="P245" s="41">
        <f>'Tab. RF.IS.App.3a'!P245/'Tab. RF.IS.App.3a'!P262*100</f>
        <v>3.7315972143456659</v>
      </c>
      <c r="Q245" s="102"/>
      <c r="R245" s="41">
        <f>'Tab. RF.IS.App.3a'!R245/'Tab. RF.IS.App.3a'!R262*100</f>
        <v>2.3936170212765959</v>
      </c>
      <c r="S245" s="41">
        <f>'Tab. RF.IS.App.3a'!S245/'Tab. RF.IS.App.3a'!S262*100</f>
        <v>1.3745704467353952</v>
      </c>
      <c r="T245" s="41">
        <f>'Tab. RF.IS.App.3a'!T245/'Tab. RF.IS.App.3a'!T262*100</f>
        <v>6.6673989455184532</v>
      </c>
      <c r="U245" s="41">
        <f>'Tab. RF.IS.App.3a'!U245/'Tab. RF.IS.App.3a'!U262*100</f>
        <v>7.2001425770807339</v>
      </c>
      <c r="V245" s="102"/>
      <c r="W245" s="41">
        <f>'Tab. RF.IS.App.3a'!W245/'Tab. RF.IS.App.3a'!W262*100</f>
        <v>1.8725460585925704</v>
      </c>
      <c r="X245" s="41">
        <f>'Tab. RF.IS.App.3a'!X245/'Tab. RF.IS.App.3a'!X262*100</f>
        <v>1.5118790496760259</v>
      </c>
      <c r="Y245" s="41">
        <f>'Tab. RF.IS.App.3a'!Y245/'Tab. RF.IS.App.3a'!Y262*100</f>
        <v>3.945601779008538</v>
      </c>
      <c r="Z245" s="41">
        <f>'Tab. RF.IS.App.3a'!Z245/'Tab. RF.IS.App.3a'!Z262*100</f>
        <v>4.1770306201217942</v>
      </c>
    </row>
    <row r="246" spans="1:26" x14ac:dyDescent="0.3">
      <c r="A246" s="129" t="s">
        <v>7</v>
      </c>
      <c r="B246" s="130"/>
      <c r="C246" s="40">
        <f>'Tab. RF.IS.App.3a'!C246/'Tab. RF.IS.App.3a'!C262*100</f>
        <v>9.4756389127457581</v>
      </c>
      <c r="D246" s="40">
        <f>'Tab. RF.IS.App.3a'!D246/'Tab. RF.IS.App.3a'!D262*100</f>
        <v>9.9672791341555502</v>
      </c>
      <c r="E246" s="40">
        <f>'Tab. RF.IS.App.3a'!E246/'Tab. RF.IS.App.3a'!E262*100</f>
        <v>9.9598772716544737</v>
      </c>
      <c r="F246" s="40">
        <f>'Tab. RF.IS.App.3a'!F246/'Tab. RF.IS.App.3a'!F262*100</f>
        <v>9.1242538843577705</v>
      </c>
      <c r="G246" s="102"/>
      <c r="H246" s="41">
        <f>'Tab. RF.IS.App.3a'!H246/'Tab. RF.IS.App.3a'!H262*100</f>
        <v>9.2055003819709693</v>
      </c>
      <c r="I246" s="41">
        <f>'Tab. RF.IS.App.3a'!I246/'Tab. RF.IS.App.3a'!I262*100</f>
        <v>17.571884984025559</v>
      </c>
      <c r="J246" s="41">
        <f>'Tab. RF.IS.App.3a'!J246/'Tab. RF.IS.App.3a'!J262*100</f>
        <v>9.1266578249336874</v>
      </c>
      <c r="K246" s="41">
        <f>'Tab. RF.IS.App.3a'!K246/'Tab. RF.IS.App.3a'!K262*100</f>
        <v>10.496858937749858</v>
      </c>
      <c r="L246" s="102"/>
      <c r="M246" s="41">
        <f>'Tab. RF.IS.App.3a'!M246/'Tab. RF.IS.App.3a'!M262*100</f>
        <v>7.2555205047318623</v>
      </c>
      <c r="N246" s="41">
        <f>'Tab. RF.IS.App.3a'!N246/'Tab. RF.IS.App.3a'!N262*100</f>
        <v>11.180124223602485</v>
      </c>
      <c r="O246" s="41">
        <f>'Tab. RF.IS.App.3a'!O246/'Tab. RF.IS.App.3a'!O262*100</f>
        <v>8.4579378494344031</v>
      </c>
      <c r="P246" s="41">
        <f>'Tab. RF.IS.App.3a'!P246/'Tab. RF.IS.App.3a'!P262*100</f>
        <v>8.1618764603135006</v>
      </c>
      <c r="Q246" s="102"/>
      <c r="R246" s="41">
        <f>'Tab. RF.IS.App.3a'!R246/'Tab. RF.IS.App.3a'!R262*100</f>
        <v>10.372340425531915</v>
      </c>
      <c r="S246" s="41">
        <f>'Tab. RF.IS.App.3a'!S246/'Tab. RF.IS.App.3a'!S262*100</f>
        <v>9.6219931271477677</v>
      </c>
      <c r="T246" s="41">
        <f>'Tab. RF.IS.App.3a'!T246/'Tab. RF.IS.App.3a'!T262*100</f>
        <v>7.9964850615114242</v>
      </c>
      <c r="U246" s="41">
        <f>'Tab. RF.IS.App.3a'!U246/'Tab. RF.IS.App.3a'!U262*100</f>
        <v>8.1179825343076111</v>
      </c>
      <c r="V246" s="102"/>
      <c r="W246" s="41">
        <f>'Tab. RF.IS.App.3a'!W246/'Tab. RF.IS.App.3a'!W262*100</f>
        <v>9.1513138024765937</v>
      </c>
      <c r="X246" s="41">
        <f>'Tab. RF.IS.App.3a'!X246/'Tab. RF.IS.App.3a'!X262*100</f>
        <v>12.85097192224622</v>
      </c>
      <c r="Y246" s="41">
        <f>'Tab. RF.IS.App.3a'!Y246/'Tab. RF.IS.App.3a'!Y262*100</f>
        <v>8.9647974489688877</v>
      </c>
      <c r="Z246" s="41">
        <f>'Tab. RF.IS.App.3a'!Z246/'Tab. RF.IS.App.3a'!Z262*100</f>
        <v>9.3850244446350448</v>
      </c>
    </row>
    <row r="247" spans="1:26" x14ac:dyDescent="0.3">
      <c r="A247" s="131" t="s">
        <v>8</v>
      </c>
      <c r="B247" s="132"/>
      <c r="C247" s="57">
        <f>SUM(C239:C246)</f>
        <v>49.728650681274807</v>
      </c>
      <c r="D247" s="57">
        <f t="shared" ref="D247" si="504">SUM(D239:D246)</f>
        <v>46.287440221495089</v>
      </c>
      <c r="E247" s="57">
        <f t="shared" ref="E247" si="505">SUM(E239:E246)</f>
        <v>45.834316733537889</v>
      </c>
      <c r="F247" s="57">
        <f t="shared" ref="F247" si="506">SUM(F239:F246)</f>
        <v>47.811611089052192</v>
      </c>
      <c r="G247" s="107"/>
      <c r="H247" s="56">
        <f t="shared" ref="H247" si="507">SUM(H239:H246)</f>
        <v>46.218487394957982</v>
      </c>
      <c r="I247" s="56">
        <f t="shared" ref="I247" si="508">SUM(I239:I246)</f>
        <v>56.869009584664539</v>
      </c>
      <c r="J247" s="56">
        <f t="shared" ref="J247" si="509">SUM(J239:J246)</f>
        <v>48.135941644562337</v>
      </c>
      <c r="K247" s="56">
        <f t="shared" ref="K247" si="510">SUM(K239:K246)</f>
        <v>50.490332055152159</v>
      </c>
      <c r="L247" s="107"/>
      <c r="M247" s="43">
        <f t="shared" ref="M247" si="511">SUM(M239:M246)</f>
        <v>36.277602523659311</v>
      </c>
      <c r="N247" s="56">
        <f t="shared" ref="N247" si="512">SUM(N239:N246)</f>
        <v>40.37267080745341</v>
      </c>
      <c r="O247" s="56">
        <f t="shared" ref="O247" si="513">SUM(O239:O246)</f>
        <v>44.431803406579114</v>
      </c>
      <c r="P247" s="56">
        <f t="shared" ref="P247" si="514">SUM(P239:P246)</f>
        <v>43.740217317333212</v>
      </c>
      <c r="Q247" s="107"/>
      <c r="R247" s="56">
        <f t="shared" ref="R247" si="515">SUM(R239:R246)</f>
        <v>40.957446808510639</v>
      </c>
      <c r="S247" s="56">
        <f t="shared" ref="S247" si="516">SUM(S239:S246)</f>
        <v>53.264604810996573</v>
      </c>
      <c r="T247" s="56">
        <f t="shared" ref="T247" si="517">SUM(T239:T246)</f>
        <v>51.438927943760973</v>
      </c>
      <c r="U247" s="56">
        <f t="shared" ref="U247" si="518">SUM(U239:U246)</f>
        <v>51.140616645874175</v>
      </c>
      <c r="V247" s="107"/>
      <c r="W247" s="56">
        <f t="shared" ref="W247" si="519">SUM(W239:W246)</f>
        <v>44.669284204167923</v>
      </c>
      <c r="X247" s="56">
        <f t="shared" ref="X247" si="520">SUM(X239:X246)</f>
        <v>50</v>
      </c>
      <c r="Y247" s="56">
        <f t="shared" ref="Y247" si="521">SUM(Y239:Y246)</f>
        <v>47.695995132901174</v>
      </c>
      <c r="Z247" s="56">
        <f t="shared" ref="Z247" si="522">SUM(Z239:Z246)</f>
        <v>48.000686165194274</v>
      </c>
    </row>
    <row r="248" spans="1:26" x14ac:dyDescent="0.3">
      <c r="A248" s="129" t="s">
        <v>9</v>
      </c>
      <c r="B248" s="130"/>
      <c r="C248" s="40">
        <f>'Tab. RF.IS.App.3a'!C248/'Tab. RF.IS.App.3a'!C262*100</f>
        <v>8.5244075114319546</v>
      </c>
      <c r="D248" s="40">
        <f>'Tab. RF.IS.App.3a'!D248/'Tab. RF.IS.App.3a'!D262*100</f>
        <v>6.6700226529071234</v>
      </c>
      <c r="E248" s="40">
        <f>'Tab. RF.IS.App.3a'!E248/'Tab. RF.IS.App.3a'!E262*100</f>
        <v>6.5848477696483361</v>
      </c>
      <c r="F248" s="40">
        <f>'Tab. RF.IS.App.3a'!F248/'Tab. RF.IS.App.3a'!F262*100</f>
        <v>7.9233087503010502</v>
      </c>
      <c r="G248" s="102"/>
      <c r="H248" s="41">
        <f>'Tab. RF.IS.App.3a'!H248/'Tab. RF.IS.App.3a'!H262*100</f>
        <v>6.3789152024446141</v>
      </c>
      <c r="I248" s="41">
        <f>'Tab. RF.IS.App.3a'!I248/'Tab. RF.IS.App.3a'!I262*100</f>
        <v>7.6677316293929714</v>
      </c>
      <c r="J248" s="41">
        <f>'Tab. RF.IS.App.3a'!J248/'Tab. RF.IS.App.3a'!J262*100</f>
        <v>8.1564986737400531</v>
      </c>
      <c r="K248" s="41">
        <f>'Tab. RF.IS.App.3a'!K248/'Tab. RF.IS.App.3a'!K262*100</f>
        <v>9.2077996247042506</v>
      </c>
      <c r="L248" s="102"/>
      <c r="M248" s="41">
        <f>'Tab. RF.IS.App.3a'!M248/'Tab. RF.IS.App.3a'!M262*100</f>
        <v>5.6782334384858046</v>
      </c>
      <c r="N248" s="41">
        <f>'Tab. RF.IS.App.3a'!N248/'Tab. RF.IS.App.3a'!N262*100</f>
        <v>7.1428571428571423</v>
      </c>
      <c r="O248" s="41">
        <f>'Tab. RF.IS.App.3a'!O248/'Tab. RF.IS.App.3a'!O262*100</f>
        <v>5.6852164868027559</v>
      </c>
      <c r="P248" s="41">
        <f>'Tab. RF.IS.App.3a'!P248/'Tab. RF.IS.App.3a'!P262*100</f>
        <v>6.1338838100855204</v>
      </c>
      <c r="Q248" s="102"/>
      <c r="R248" s="41">
        <f>'Tab. RF.IS.App.3a'!R248/'Tab. RF.IS.App.3a'!R262*100</f>
        <v>6.3829787234042552</v>
      </c>
      <c r="S248" s="41">
        <f>'Tab. RF.IS.App.3a'!S248/'Tab. RF.IS.App.3a'!S262*100</f>
        <v>7.9037800687285218</v>
      </c>
      <c r="T248" s="41">
        <f>'Tab. RF.IS.App.3a'!T248/'Tab. RF.IS.App.3a'!T262*100</f>
        <v>9.1388400702987695</v>
      </c>
      <c r="U248" s="41">
        <f>'Tab. RF.IS.App.3a'!U248/'Tab. RF.IS.App.3a'!U262*100</f>
        <v>9.9536624487613619</v>
      </c>
      <c r="V248" s="102"/>
      <c r="W248" s="41">
        <f>'Tab. RF.IS.App.3a'!W248/'Tab. RF.IS.App.3a'!W262*100</f>
        <v>6.3122923588039868</v>
      </c>
      <c r="X248" s="41">
        <f>'Tab. RF.IS.App.3a'!X248/'Tab. RF.IS.App.3a'!X262*100</f>
        <v>7.5593952483801292</v>
      </c>
      <c r="Y248" s="41">
        <f>'Tab. RF.IS.App.3a'!Y248/'Tab. RF.IS.App.3a'!Y262*100</f>
        <v>7.8046657016384495</v>
      </c>
      <c r="Z248" s="41">
        <f>'Tab. RF.IS.App.3a'!Z248/'Tab. RF.IS.App.3a'!Z262*100</f>
        <v>8.11733424822026</v>
      </c>
    </row>
    <row r="249" spans="1:26" x14ac:dyDescent="0.3">
      <c r="A249" s="129" t="s">
        <v>10</v>
      </c>
      <c r="B249" s="130"/>
      <c r="C249" s="40">
        <f>'Tab. RF.IS.App.3a'!C249/'Tab. RF.IS.App.3a'!C262*100</f>
        <v>1.427079222859265</v>
      </c>
      <c r="D249" s="40">
        <f>'Tab. RF.IS.App.3a'!D249/'Tab. RF.IS.App.3a'!D262*100</f>
        <v>1.7618927762396173</v>
      </c>
      <c r="E249" s="40">
        <f>'Tab. RF.IS.App.3a'!E249/'Tab. RF.IS.App.3a'!E262*100</f>
        <v>1.7701203681850366</v>
      </c>
      <c r="F249" s="40">
        <f>'Tab. RF.IS.App.3a'!F249/'Tab. RF.IS.App.3a'!F262*100</f>
        <v>1.4564307520064572</v>
      </c>
      <c r="G249" s="102"/>
      <c r="H249" s="41">
        <f>'Tab. RF.IS.App.3a'!H249/'Tab. RF.IS.App.3a'!H262*100</f>
        <v>1.9098548510313216</v>
      </c>
      <c r="I249" s="41">
        <f>'Tab. RF.IS.App.3a'!I249/'Tab. RF.IS.App.3a'!I262*100</f>
        <v>2.2364217252396164</v>
      </c>
      <c r="J249" s="41">
        <f>'Tab. RF.IS.App.3a'!J249/'Tab. RF.IS.App.3a'!J262*100</f>
        <v>1.379973474801061</v>
      </c>
      <c r="K249" s="41">
        <f>'Tab. RF.IS.App.3a'!K249/'Tab. RF.IS.App.3a'!K262*100</f>
        <v>1.6447744146202168</v>
      </c>
      <c r="L249" s="102"/>
      <c r="M249" s="41">
        <f>'Tab. RF.IS.App.3a'!M249/'Tab. RF.IS.App.3a'!M262*100</f>
        <v>1.8927444794952681</v>
      </c>
      <c r="N249" s="41">
        <f>'Tab. RF.IS.App.3a'!N249/'Tab. RF.IS.App.3a'!N262*100</f>
        <v>1.2422360248447204</v>
      </c>
      <c r="O249" s="41">
        <f>'Tab. RF.IS.App.3a'!O249/'Tab. RF.IS.App.3a'!O262*100</f>
        <v>1.4302431413340266</v>
      </c>
      <c r="P249" s="41">
        <f>'Tab. RF.IS.App.3a'!P249/'Tab. RF.IS.App.3a'!P262*100</f>
        <v>1.4676859560374746</v>
      </c>
      <c r="Q249" s="102"/>
      <c r="R249" s="41">
        <f>'Tab. RF.IS.App.3a'!R249/'Tab. RF.IS.App.3a'!R262*100</f>
        <v>1.5957446808510638</v>
      </c>
      <c r="S249" s="41">
        <f>'Tab. RF.IS.App.3a'!S249/'Tab. RF.IS.App.3a'!S262*100</f>
        <v>0.6872852233676976</v>
      </c>
      <c r="T249" s="41">
        <f>'Tab. RF.IS.App.3a'!T249/'Tab. RF.IS.App.3a'!T262*100</f>
        <v>1.460896309314587</v>
      </c>
      <c r="U249" s="41">
        <f>'Tab. RF.IS.App.3a'!U249/'Tab. RF.IS.App.3a'!U262*100</f>
        <v>1.4792372126180717</v>
      </c>
      <c r="V249" s="102"/>
      <c r="W249" s="41">
        <f>'Tab. RF.IS.App.3a'!W249/'Tab. RF.IS.App.3a'!W262*100</f>
        <v>1.8725460585925704</v>
      </c>
      <c r="X249" s="41">
        <f>'Tab. RF.IS.App.3a'!X249/'Tab. RF.IS.App.3a'!X262*100</f>
        <v>1.4038876889848813</v>
      </c>
      <c r="Y249" s="41">
        <f>'Tab. RF.IS.App.3a'!Y249/'Tab. RF.IS.App.3a'!Y262*100</f>
        <v>1.39194830805379</v>
      </c>
      <c r="Z249" s="41">
        <f>'Tab. RF.IS.App.3a'!Z249/'Tab. RF.IS.App.3a'!Z262*100</f>
        <v>1.5618835234582726</v>
      </c>
    </row>
    <row r="250" spans="1:26" x14ac:dyDescent="0.3">
      <c r="A250" s="129" t="s">
        <v>11</v>
      </c>
      <c r="B250" s="130"/>
      <c r="C250" s="40">
        <f>'Tab. RF.IS.App.3a'!C250/'Tab. RF.IS.App.3a'!C262*100</f>
        <v>3.0718878391866484</v>
      </c>
      <c r="D250" s="40">
        <f>'Tab. RF.IS.App.3a'!D250/'Tab. RF.IS.App.3a'!D262*100</f>
        <v>2.8441983387868111</v>
      </c>
      <c r="E250" s="40">
        <f>'Tab. RF.IS.App.3a'!E250/'Tab. RF.IS.App.3a'!E262*100</f>
        <v>2.7613877743686568</v>
      </c>
      <c r="F250" s="40">
        <f>'Tab. RF.IS.App.3a'!F250/'Tab. RF.IS.App.3a'!F262*100</f>
        <v>3.1322211301251714</v>
      </c>
      <c r="G250" s="102"/>
      <c r="H250" s="41">
        <f>'Tab. RF.IS.App.3a'!H250/'Tab. RF.IS.App.3a'!H262*100</f>
        <v>2.8647822765469821</v>
      </c>
      <c r="I250" s="41">
        <f>'Tab. RF.IS.App.3a'!I250/'Tab. RF.IS.App.3a'!I262*100</f>
        <v>2.5559105431309903</v>
      </c>
      <c r="J250" s="41">
        <f>'Tab. RF.IS.App.3a'!J250/'Tab. RF.IS.App.3a'!J262*100</f>
        <v>3.0298408488063662</v>
      </c>
      <c r="K250" s="41">
        <f>'Tab. RF.IS.App.3a'!K250/'Tab. RF.IS.App.3a'!K262*100</f>
        <v>3.6322101656196462</v>
      </c>
      <c r="L250" s="102"/>
      <c r="M250" s="41">
        <f>'Tab. RF.IS.App.3a'!M250/'Tab. RF.IS.App.3a'!M262*100</f>
        <v>1.5772870662460567</v>
      </c>
      <c r="N250" s="41">
        <f>'Tab. RF.IS.App.3a'!N250/'Tab. RF.IS.App.3a'!N262*100</f>
        <v>2.1739130434782608</v>
      </c>
      <c r="O250" s="41">
        <f>'Tab. RF.IS.App.3a'!O250/'Tab. RF.IS.App.3a'!O262*100</f>
        <v>2.8182290989468211</v>
      </c>
      <c r="P250" s="41">
        <f>'Tab. RF.IS.App.3a'!P250/'Tab. RF.IS.App.3a'!P262*100</f>
        <v>3.2030487943198058</v>
      </c>
      <c r="Q250" s="102"/>
      <c r="R250" s="41">
        <f>'Tab. RF.IS.App.3a'!R250/'Tab. RF.IS.App.3a'!R262*100</f>
        <v>3.9893617021276597</v>
      </c>
      <c r="S250" s="41">
        <f>'Tab. RF.IS.App.3a'!S250/'Tab. RF.IS.App.3a'!S262*100</f>
        <v>2.4054982817869419</v>
      </c>
      <c r="T250" s="41">
        <f>'Tab. RF.IS.App.3a'!T250/'Tab. RF.IS.App.3a'!T262*100</f>
        <v>2.6911247803163443</v>
      </c>
      <c r="U250" s="41">
        <f>'Tab. RF.IS.App.3a'!U250/'Tab. RF.IS.App.3a'!U262*100</f>
        <v>2.7178756014970591</v>
      </c>
      <c r="V250" s="102"/>
      <c r="W250" s="41">
        <f>'Tab. RF.IS.App.3a'!W250/'Tab. RF.IS.App.3a'!W262*100</f>
        <v>2.8692237994563574</v>
      </c>
      <c r="X250" s="41">
        <f>'Tab. RF.IS.App.3a'!X250/'Tab. RF.IS.App.3a'!X262*100</f>
        <v>2.3758099352051838</v>
      </c>
      <c r="Y250" s="41">
        <f>'Tab. RF.IS.App.3a'!Y250/'Tab. RF.IS.App.3a'!Y262*100</f>
        <v>2.9795246187089601</v>
      </c>
      <c r="Z250" s="41">
        <f>'Tab. RF.IS.App.3a'!Z250/'Tab. RF.IS.App.3a'!Z262*100</f>
        <v>3.3819367012608286</v>
      </c>
    </row>
    <row r="251" spans="1:26" x14ac:dyDescent="0.3">
      <c r="A251" s="129" t="s">
        <v>12</v>
      </c>
      <c r="B251" s="130"/>
      <c r="C251" s="40">
        <f>'Tab. RF.IS.App.3a'!C251/'Tab. RF.IS.App.3a'!C262*100</f>
        <v>13.085118729834496</v>
      </c>
      <c r="D251" s="40">
        <f>'Tab. RF.IS.App.3a'!D251/'Tab. RF.IS.App.3a'!D262*100</f>
        <v>11.829851497608859</v>
      </c>
      <c r="E251" s="40">
        <f>'Tab. RF.IS.App.3a'!E251/'Tab. RF.IS.App.3a'!E262*100</f>
        <v>11.659192825112108</v>
      </c>
      <c r="F251" s="40">
        <f>'Tab. RF.IS.App.3a'!F251/'Tab. RF.IS.App.3a'!F262*100</f>
        <v>12.89600270782209</v>
      </c>
      <c r="G251" s="102"/>
      <c r="H251" s="41">
        <f>'Tab. RF.IS.App.3a'!H251/'Tab. RF.IS.App.3a'!H262*100</f>
        <v>11.229946524064172</v>
      </c>
      <c r="I251" s="41">
        <f>'Tab. RF.IS.App.3a'!I251/'Tab. RF.IS.App.3a'!I262*100</f>
        <v>9.2651757188498394</v>
      </c>
      <c r="J251" s="41">
        <f>'Tab. RF.IS.App.3a'!J251/'Tab. RF.IS.App.3a'!J262*100</f>
        <v>12.990716180371354</v>
      </c>
      <c r="K251" s="41">
        <f>'Tab. RF.IS.App.3a'!K251/'Tab. RF.IS.App.3a'!K262*100</f>
        <v>12.580566207065349</v>
      </c>
      <c r="L251" s="102"/>
      <c r="M251" s="41">
        <f>'Tab. RF.IS.App.3a'!M251/'Tab. RF.IS.App.3a'!M262*100</f>
        <v>10.725552050473187</v>
      </c>
      <c r="N251" s="41">
        <f>'Tab. RF.IS.App.3a'!N251/'Tab. RF.IS.App.3a'!N262*100</f>
        <v>9.6273291925465845</v>
      </c>
      <c r="O251" s="41">
        <f>'Tab. RF.IS.App.3a'!O251/'Tab. RF.IS.App.3a'!O262*100</f>
        <v>12.631647380054609</v>
      </c>
      <c r="P251" s="41">
        <f>'Tab. RF.IS.App.3a'!P251/'Tab. RF.IS.App.3a'!P262*100</f>
        <v>12.800852936506136</v>
      </c>
      <c r="Q251" s="102"/>
      <c r="R251" s="41">
        <f>'Tab. RF.IS.App.3a'!R251/'Tab. RF.IS.App.3a'!R262*100</f>
        <v>17.553191489361701</v>
      </c>
      <c r="S251" s="41">
        <f>'Tab. RF.IS.App.3a'!S251/'Tab. RF.IS.App.3a'!S262*100</f>
        <v>13.745704467353953</v>
      </c>
      <c r="T251" s="41">
        <f>'Tab. RF.IS.App.3a'!T251/'Tab. RF.IS.App.3a'!T262*100</f>
        <v>13.774165202108962</v>
      </c>
      <c r="U251" s="41">
        <f>'Tab. RF.IS.App.3a'!U251/'Tab. RF.IS.App.3a'!U262*100</f>
        <v>13.73195508821957</v>
      </c>
      <c r="V251" s="102"/>
      <c r="W251" s="41">
        <f>'Tab. RF.IS.App.3a'!W251/'Tab. RF.IS.App.3a'!W262*100</f>
        <v>11.899728178797945</v>
      </c>
      <c r="X251" s="41">
        <f>'Tab. RF.IS.App.3a'!X251/'Tab. RF.IS.App.3a'!X262*100</f>
        <v>10.799136069114471</v>
      </c>
      <c r="Y251" s="41">
        <f>'Tab. RF.IS.App.3a'!Y251/'Tab. RF.IS.App.3a'!Y262*100</f>
        <v>12.970189019657205</v>
      </c>
      <c r="Z251" s="41">
        <f>'Tab. RF.IS.App.3a'!Z251/'Tab. RF.IS.App.3a'!Z262*100</f>
        <v>12.774680504331418</v>
      </c>
    </row>
    <row r="252" spans="1:26" x14ac:dyDescent="0.3">
      <c r="A252" s="134" t="s">
        <v>13</v>
      </c>
      <c r="B252" s="125"/>
      <c r="C252" s="42">
        <f>SUM(C248:C251)</f>
        <v>26.108493303312365</v>
      </c>
      <c r="D252" s="110">
        <f t="shared" ref="D252" si="523">SUM(D248:D251)</f>
        <v>23.105965265542409</v>
      </c>
      <c r="E252" s="110">
        <f t="shared" ref="E252" si="524">SUM(E248:E251)</f>
        <v>22.775548737314139</v>
      </c>
      <c r="F252" s="110">
        <f t="shared" ref="F252" si="525">SUM(F248:F251)</f>
        <v>25.407963340254767</v>
      </c>
      <c r="G252" s="107"/>
      <c r="H252" s="168">
        <f>SUM(H248:H251)</f>
        <v>22.38349885408709</v>
      </c>
      <c r="I252" s="43">
        <f t="shared" ref="I252" si="526">SUM(I248:I251)</f>
        <v>21.725239616613415</v>
      </c>
      <c r="J252" s="168">
        <f t="shared" ref="J252" si="527">SUM(J248:J251)</f>
        <v>25.557029177718832</v>
      </c>
      <c r="K252" s="43">
        <f t="shared" ref="K252" si="528">SUM(K248:K251)</f>
        <v>27.065350412009465</v>
      </c>
      <c r="L252" s="107"/>
      <c r="M252" s="168">
        <f>SUM(M248:M251)</f>
        <v>19.873817034700316</v>
      </c>
      <c r="N252" s="168">
        <f t="shared" ref="N252" si="529">SUM(N248:N251)</f>
        <v>20.186335403726709</v>
      </c>
      <c r="O252" s="168">
        <f t="shared" ref="O252" si="530">SUM(O248:O251)</f>
        <v>22.565336107138215</v>
      </c>
      <c r="P252" s="168">
        <f t="shared" ref="P252" si="531">SUM(P248:P251)</f>
        <v>23.605471496948937</v>
      </c>
      <c r="Q252" s="107"/>
      <c r="R252" s="168">
        <f>SUM(R248:R251)</f>
        <v>29.521276595744681</v>
      </c>
      <c r="S252" s="43">
        <f t="shared" ref="S252" si="532">SUM(S248:S251)</f>
        <v>24.742268041237114</v>
      </c>
      <c r="T252" s="43">
        <f t="shared" ref="T252" si="533">SUM(T248:T251)</f>
        <v>27.065026362038665</v>
      </c>
      <c r="U252" s="43">
        <f t="shared" ref="U252" si="534">SUM(U248:U251)</f>
        <v>27.882730351096065</v>
      </c>
      <c r="V252" s="107"/>
      <c r="W252" s="168">
        <f>SUM(W248:W251)</f>
        <v>22.953790395650859</v>
      </c>
      <c r="X252" s="168">
        <f t="shared" ref="X252" si="535">SUM(X248:X251)</f>
        <v>22.138228941684666</v>
      </c>
      <c r="Y252" s="168">
        <f t="shared" ref="Y252" si="536">SUM(Y248:Y251)</f>
        <v>25.146327648058406</v>
      </c>
      <c r="Z252" s="168">
        <f t="shared" ref="Z252" si="537">SUM(Z248:Z251)</f>
        <v>25.835834977270778</v>
      </c>
    </row>
    <row r="253" spans="1:26" x14ac:dyDescent="0.3">
      <c r="A253" s="129" t="s">
        <v>14</v>
      </c>
      <c r="B253" s="130"/>
      <c r="C253" s="40">
        <f>'Tab. RF.IS.App.3a'!C253/'Tab. RF.IS.App.3a'!C262*100</f>
        <v>1.7887235672338155</v>
      </c>
      <c r="D253" s="40">
        <f>'Tab. RF.IS.App.3a'!D253/'Tab. RF.IS.App.3a'!D262*100</f>
        <v>2.2401208155046564</v>
      </c>
      <c r="E253" s="40">
        <f>'Tab. RF.IS.App.3a'!E253/'Tab. RF.IS.App.3a'!E262*100</f>
        <v>2.1949492565494455</v>
      </c>
      <c r="F253" s="40">
        <f>'Tab. RF.IS.App.3a'!F253/'Tab. RF.IS.App.3a'!F262*100</f>
        <v>1.9491762622942284</v>
      </c>
      <c r="G253" s="102"/>
      <c r="H253" s="41">
        <f>'Tab. RF.IS.App.3a'!H253/'Tab. RF.IS.App.3a'!H262*100</f>
        <v>2.4446142093200915</v>
      </c>
      <c r="I253" s="41">
        <f>'Tab. RF.IS.App.3a'!I253/'Tab. RF.IS.App.3a'!I262*100</f>
        <v>0.95846645367412142</v>
      </c>
      <c r="J253" s="41">
        <f>'Tab. RF.IS.App.3a'!J253/'Tab. RF.IS.App.3a'!J262*100</f>
        <v>1.8866047745358092</v>
      </c>
      <c r="K253" s="41">
        <f>'Tab. RF.IS.App.3a'!K253/'Tab. RF.IS.App.3a'!K262*100</f>
        <v>1.9091131598270374</v>
      </c>
      <c r="L253" s="102"/>
      <c r="M253" s="41">
        <f>'Tab. RF.IS.App.3a'!M253/'Tab. RF.IS.App.3a'!M262*100</f>
        <v>1.8927444794952681</v>
      </c>
      <c r="N253" s="41">
        <f>'Tab. RF.IS.App.3a'!N253/'Tab. RF.IS.App.3a'!N262*100</f>
        <v>1.2422360248447204</v>
      </c>
      <c r="O253" s="41">
        <f>'Tab. RF.IS.App.3a'!O253/'Tab. RF.IS.App.3a'!O262*100</f>
        <v>2.1583669223768043</v>
      </c>
      <c r="P253" s="41">
        <f>'Tab. RF.IS.App.3a'!P253/'Tab. RF.IS.App.3a'!P262*100</f>
        <v>2.316085565864392</v>
      </c>
      <c r="Q253" s="102"/>
      <c r="R253" s="41">
        <f>'Tab. RF.IS.App.3a'!R253/'Tab. RF.IS.App.3a'!R262*100</f>
        <v>2.6595744680851063</v>
      </c>
      <c r="S253" s="41">
        <f>'Tab. RF.IS.App.3a'!S253/'Tab. RF.IS.App.3a'!S262*100</f>
        <v>2.0618556701030926</v>
      </c>
      <c r="T253" s="41">
        <f>'Tab. RF.IS.App.3a'!T253/'Tab. RF.IS.App.3a'!T262*100</f>
        <v>1.515817223198594</v>
      </c>
      <c r="U253" s="41">
        <f>'Tab. RF.IS.App.3a'!U253/'Tab. RF.IS.App.3a'!U262*100</f>
        <v>1.3455711994296915</v>
      </c>
      <c r="V253" s="102"/>
      <c r="W253" s="41">
        <f>'Tab. RF.IS.App.3a'!W253/'Tab. RF.IS.App.3a'!W262*100</f>
        <v>2.4161884627000907</v>
      </c>
      <c r="X253" s="41">
        <f>'Tab. RF.IS.App.3a'!X253/'Tab. RF.IS.App.3a'!X262*100</f>
        <v>1.4038876889848813</v>
      </c>
      <c r="Y253" s="41">
        <f>'Tab. RF.IS.App.3a'!Y253/'Tab. RF.IS.App.3a'!Y262*100</f>
        <v>1.9127488618960706</v>
      </c>
      <c r="Z253" s="41">
        <f>'Tab. RF.IS.App.3a'!Z253/'Tab. RF.IS.App.3a'!Z262*100</f>
        <v>2.0087486062269488</v>
      </c>
    </row>
    <row r="254" spans="1:26" x14ac:dyDescent="0.3">
      <c r="A254" s="129" t="s">
        <v>15</v>
      </c>
      <c r="B254" s="130"/>
      <c r="C254" s="40">
        <f>'Tab. RF.IS.App.3a'!C254/'Tab. RF.IS.App.3a'!C262*100</f>
        <v>0.2460481418722871</v>
      </c>
      <c r="D254" s="40">
        <f>'Tab. RF.IS.App.3a'!D254/'Tab. RF.IS.App.3a'!D262*100</f>
        <v>0.45305814246161585</v>
      </c>
      <c r="E254" s="40">
        <f>'Tab. RF.IS.App.3a'!E254/'Tab. RF.IS.App.3a'!E262*100</f>
        <v>0.49563370309181021</v>
      </c>
      <c r="F254" s="40">
        <f>'Tab. RF.IS.App.3a'!F254/'Tab. RF.IS.App.3a'!F262*100</f>
        <v>0.27273496540366732</v>
      </c>
      <c r="G254" s="102"/>
      <c r="H254" s="41">
        <f>'Tab. RF.IS.App.3a'!H254/'Tab. RF.IS.App.3a'!H262*100</f>
        <v>0.45836516424751722</v>
      </c>
      <c r="I254" s="41">
        <f>'Tab. RF.IS.App.3a'!I254/'Tab. RF.IS.App.3a'!I262*100</f>
        <v>0.31948881789137379</v>
      </c>
      <c r="J254" s="41">
        <f>'Tab. RF.IS.App.3a'!J254/'Tab. RF.IS.App.3a'!J262*100</f>
        <v>0.26061007957559679</v>
      </c>
      <c r="K254" s="41">
        <f>'Tab. RF.IS.App.3a'!K254/'Tab. RF.IS.App.3a'!K262*100</f>
        <v>0.23659949416659867</v>
      </c>
      <c r="L254" s="102"/>
      <c r="M254" s="41">
        <f>'Tab. RF.IS.App.3a'!M254/'Tab. RF.IS.App.3a'!M262*100</f>
        <v>0.94637223974763407</v>
      </c>
      <c r="N254" s="41">
        <f>'Tab. RF.IS.App.3a'!N254/'Tab. RF.IS.App.3a'!N262*100</f>
        <v>0.6211180124223602</v>
      </c>
      <c r="O254" s="41">
        <f>'Tab. RF.IS.App.3a'!O254/'Tab. RF.IS.App.3a'!O262*100</f>
        <v>0.27629697048498242</v>
      </c>
      <c r="P254" s="41">
        <f>'Tab. RF.IS.App.3a'!P254/'Tab. RF.IS.App.3a'!P262*100</f>
        <v>0.36975704920264046</v>
      </c>
      <c r="Q254" s="102"/>
      <c r="R254" s="41">
        <f>'Tab. RF.IS.App.3a'!R254/'Tab. RF.IS.App.3a'!R262*100</f>
        <v>0.53191489361702127</v>
      </c>
      <c r="S254" s="41">
        <f>'Tab. RF.IS.App.3a'!S254/'Tab. RF.IS.App.3a'!S262*100</f>
        <v>0.3436426116838488</v>
      </c>
      <c r="T254" s="41">
        <f>'Tab. RF.IS.App.3a'!T254/'Tab. RF.IS.App.3a'!T262*100</f>
        <v>0.18673110720562389</v>
      </c>
      <c r="U254" s="41">
        <f>'Tab. RF.IS.App.3a'!U254/'Tab. RF.IS.App.3a'!U262*100</f>
        <v>0.31188736410621992</v>
      </c>
      <c r="V254" s="102"/>
      <c r="W254" s="41">
        <f>'Tab. RF.IS.App.3a'!W254/'Tab. RF.IS.App.3a'!W262*100</f>
        <v>0.51344004832376933</v>
      </c>
      <c r="X254" s="41">
        <f>'Tab. RF.IS.App.3a'!X254/'Tab. RF.IS.App.3a'!X262*100</f>
        <v>0.43196544276457888</v>
      </c>
      <c r="Y254" s="41">
        <f>'Tab. RF.IS.App.3a'!Y254/'Tab. RF.IS.App.3a'!Y262*100</f>
        <v>0.25961356913588018</v>
      </c>
      <c r="Z254" s="41">
        <f>'Tab. RF.IS.App.3a'!Z254/'Tab. RF.IS.App.3a'!Z262*100</f>
        <v>0.29419332704348572</v>
      </c>
    </row>
    <row r="255" spans="1:26" x14ac:dyDescent="0.3">
      <c r="A255" s="129" t="s">
        <v>16</v>
      </c>
      <c r="B255" s="130"/>
      <c r="C255" s="40">
        <f>'Tab. RF.IS.App.3a'!C255/'Tab. RF.IS.App.3a'!C262*100</f>
        <v>5.4525196722453053</v>
      </c>
      <c r="D255" s="40">
        <f>'Tab. RF.IS.App.3a'!D255/'Tab. RF.IS.App.3a'!D262*100</f>
        <v>6.695192549710546</v>
      </c>
      <c r="E255" s="40">
        <f>'Tab. RF.IS.App.3a'!E255/'Tab. RF.IS.App.3a'!E262*100</f>
        <v>6.7972622138305407</v>
      </c>
      <c r="F255" s="40">
        <f>'Tab. RF.IS.App.3a'!F255/'Tab. RF.IS.App.3a'!F262*100</f>
        <v>5.7974080414505069</v>
      </c>
      <c r="G255" s="102"/>
      <c r="H255" s="41">
        <f>'Tab. RF.IS.App.3a'!H255/'Tab. RF.IS.App.3a'!H262*100</f>
        <v>7.0282658517952639</v>
      </c>
      <c r="I255" s="41">
        <f>'Tab. RF.IS.App.3a'!I255/'Tab. RF.IS.App.3a'!I262*100</f>
        <v>3.1948881789137378</v>
      </c>
      <c r="J255" s="41">
        <f>'Tab. RF.IS.App.3a'!J255/'Tab. RF.IS.App.3a'!J262*100</f>
        <v>5.8156498673740051</v>
      </c>
      <c r="K255" s="41">
        <f>'Tab. RF.IS.App.3a'!K255/'Tab. RF.IS.App.3a'!K262*100</f>
        <v>4.1298849636942156</v>
      </c>
      <c r="L255" s="102"/>
      <c r="M255" s="41">
        <f>'Tab. RF.IS.App.3a'!M255/'Tab. RF.IS.App.3a'!M262*100</f>
        <v>10.410094637223976</v>
      </c>
      <c r="N255" s="41">
        <f>'Tab. RF.IS.App.3a'!N255/'Tab. RF.IS.App.3a'!N262*100</f>
        <v>6.5217391304347823</v>
      </c>
      <c r="O255" s="41">
        <f>'Tab. RF.IS.App.3a'!O255/'Tab. RF.IS.App.3a'!O262*100</f>
        <v>7.3820049408399422</v>
      </c>
      <c r="P255" s="41">
        <f>'Tab. RF.IS.App.3a'!P255/'Tab. RF.IS.App.3a'!P262*100</f>
        <v>6.9346460086654726</v>
      </c>
      <c r="Q255" s="102"/>
      <c r="R255" s="41">
        <f>'Tab. RF.IS.App.3a'!R255/'Tab. RF.IS.App.3a'!R262*100</f>
        <v>5.5851063829787231</v>
      </c>
      <c r="S255" s="41">
        <f>'Tab. RF.IS.App.3a'!S255/'Tab. RF.IS.App.3a'!S262*100</f>
        <v>6.5292096219931279</v>
      </c>
      <c r="T255" s="41">
        <f>'Tab. RF.IS.App.3a'!T255/'Tab. RF.IS.App.3a'!T262*100</f>
        <v>6.2390158172231986</v>
      </c>
      <c r="U255" s="41">
        <f>'Tab. RF.IS.App.3a'!U255/'Tab. RF.IS.App.3a'!U262*100</f>
        <v>5.4892176082694704</v>
      </c>
      <c r="V255" s="102"/>
      <c r="W255" s="41">
        <f>'Tab. RF.IS.App.3a'!W255/'Tab. RF.IS.App.3a'!W262*100</f>
        <v>7.1881606765327692</v>
      </c>
      <c r="X255" s="41">
        <f>'Tab. RF.IS.App.3a'!X255/'Tab. RF.IS.App.3a'!X262*100</f>
        <v>5.3995680345572357</v>
      </c>
      <c r="Y255" s="41">
        <f>'Tab. RF.IS.App.3a'!Y255/'Tab. RF.IS.App.3a'!Y262*100</f>
        <v>6.0885937860574408</v>
      </c>
      <c r="Z255" s="41">
        <f>'Tab. RF.IS.App.3a'!Z255/'Tab. RF.IS.App.3a'!Z262*100</f>
        <v>5.3212110815678875</v>
      </c>
    </row>
    <row r="256" spans="1:26" x14ac:dyDescent="0.3">
      <c r="A256" s="129" t="s">
        <v>17</v>
      </c>
      <c r="B256" s="130"/>
      <c r="C256" s="40">
        <f>'Tab. RF.IS.App.3a'!C256/'Tab. RF.IS.App.3a'!C262*100</f>
        <v>5.9478656484297021</v>
      </c>
      <c r="D256" s="40">
        <f>'Tab. RF.IS.App.3a'!D256/'Tab. RF.IS.App.3a'!D262*100</f>
        <v>6.6700226529071234</v>
      </c>
      <c r="E256" s="40">
        <f>'Tab. RF.IS.App.3a'!E256/'Tab. RF.IS.App.3a'!E262*100</f>
        <v>7.10408307764928</v>
      </c>
      <c r="F256" s="40">
        <f>'Tab. RF.IS.App.3a'!F256/'Tab. RF.IS.App.3a'!F262*100</f>
        <v>6.9505106457765145</v>
      </c>
      <c r="G256" s="102"/>
      <c r="H256" s="41">
        <f>'Tab. RF.IS.App.3a'!H256/'Tab. RF.IS.App.3a'!H262*100</f>
        <v>6.9900687547746365</v>
      </c>
      <c r="I256" s="41">
        <f>'Tab. RF.IS.App.3a'!I256/'Tab. RF.IS.App.3a'!I262*100</f>
        <v>5.4313099041533546</v>
      </c>
      <c r="J256" s="41">
        <f>'Tab. RF.IS.App.3a'!J256/'Tab. RF.IS.App.3a'!J262*100</f>
        <v>6.7347480106100797</v>
      </c>
      <c r="K256" s="41">
        <f>'Tab. RF.IS.App.3a'!K256/'Tab. RF.IS.App.3a'!K262*100</f>
        <v>5.8007669087052296</v>
      </c>
      <c r="L256" s="102"/>
      <c r="M256" s="41">
        <f>'Tab. RF.IS.App.3a'!M256/'Tab. RF.IS.App.3a'!M262*100</f>
        <v>11.041009463722396</v>
      </c>
      <c r="N256" s="41">
        <f>'Tab. RF.IS.App.3a'!N256/'Tab. RF.IS.App.3a'!N262*100</f>
        <v>13.354037267080745</v>
      </c>
      <c r="O256" s="41">
        <f>'Tab. RF.IS.App.3a'!O256/'Tab. RF.IS.App.3a'!O262*100</f>
        <v>9.1600572097256521</v>
      </c>
      <c r="P256" s="41">
        <f>'Tab. RF.IS.App.3a'!P256/'Tab. RF.IS.App.3a'!P262*100</f>
        <v>8.9036590068733972</v>
      </c>
      <c r="Q256" s="102"/>
      <c r="R256" s="41">
        <f>'Tab. RF.IS.App.3a'!R256/'Tab. RF.IS.App.3a'!R262*100</f>
        <v>4.2553191489361701</v>
      </c>
      <c r="S256" s="41">
        <f>'Tab. RF.IS.App.3a'!S256/'Tab. RF.IS.App.3a'!S262*100</f>
        <v>2.4054982817869419</v>
      </c>
      <c r="T256" s="41">
        <f>'Tab. RF.IS.App.3a'!T256/'Tab. RF.IS.App.3a'!T262*100</f>
        <v>4.5035149384885766</v>
      </c>
      <c r="U256" s="41">
        <f>'Tab. RF.IS.App.3a'!U256/'Tab. RF.IS.App.3a'!U262*100</f>
        <v>4.3842452325788628</v>
      </c>
      <c r="V256" s="102"/>
      <c r="W256" s="41">
        <f>'Tab. RF.IS.App.3a'!W256/'Tab. RF.IS.App.3a'!W262*100</f>
        <v>7.0673512533977645</v>
      </c>
      <c r="X256" s="41">
        <f>'Tab. RF.IS.App.3a'!X256/'Tab. RF.IS.App.3a'!X262*100</f>
        <v>7.2354211663066952</v>
      </c>
      <c r="Y256" s="41">
        <f>'Tab. RF.IS.App.3a'!Y256/'Tab. RF.IS.App.3a'!Y262*100</f>
        <v>7.0195313319487278</v>
      </c>
      <c r="Z256" s="41">
        <f>'Tab. RF.IS.App.3a'!Z256/'Tab. RF.IS.App.3a'!Z262*100</f>
        <v>6.8376361609057383</v>
      </c>
    </row>
    <row r="257" spans="1:26" x14ac:dyDescent="0.3">
      <c r="A257" s="129" t="s">
        <v>18</v>
      </c>
      <c r="B257" s="130"/>
      <c r="C257" s="40">
        <f>'Tab. RF.IS.App.3a'!C257/'Tab. RF.IS.App.3a'!C262*100</f>
        <v>0.43731575404470646</v>
      </c>
      <c r="D257" s="40">
        <f>'Tab. RF.IS.App.3a'!D257/'Tab. RF.IS.App.3a'!D262*100</f>
        <v>1.0319657689403472</v>
      </c>
      <c r="E257" s="40">
        <f>'Tab. RF.IS.App.3a'!E257/'Tab. RF.IS.App.3a'!E262*100</f>
        <v>1.0856738258201559</v>
      </c>
      <c r="F257" s="40">
        <f>'Tab. RF.IS.App.3a'!F257/'Tab. RF.IS.App.3a'!F262*100</f>
        <v>0.52952242089709622</v>
      </c>
      <c r="G257" s="102"/>
      <c r="H257" s="41">
        <f>'Tab. RF.IS.App.3a'!H257/'Tab. RF.IS.App.3a'!H262*100</f>
        <v>0.99312452253628725</v>
      </c>
      <c r="I257" s="41">
        <f>'Tab. RF.IS.App.3a'!I257/'Tab. RF.IS.App.3a'!I262*100</f>
        <v>0.63897763578274758</v>
      </c>
      <c r="J257" s="41">
        <f>'Tab. RF.IS.App.3a'!J257/'Tab. RF.IS.App.3a'!J262*100</f>
        <v>0.49469496021220161</v>
      </c>
      <c r="K257" s="41">
        <f>'Tab. RF.IS.App.3a'!K257/'Tab. RF.IS.App.3a'!K262*100</f>
        <v>0.44545973729297539</v>
      </c>
      <c r="L257" s="102"/>
      <c r="M257" s="41">
        <f>'Tab. RF.IS.App.3a'!M257/'Tab. RF.IS.App.3a'!M262*100</f>
        <v>0.94637223974763407</v>
      </c>
      <c r="N257" s="41">
        <f>'Tab. RF.IS.App.3a'!N257/'Tab. RF.IS.App.3a'!N262*100</f>
        <v>2.4844720496894408</v>
      </c>
      <c r="O257" s="41">
        <f>'Tab. RF.IS.App.3a'!O257/'Tab. RF.IS.App.3a'!O262*100</f>
        <v>0.78988428032765579</v>
      </c>
      <c r="P257" s="41">
        <f>'Tab. RF.IS.App.3a'!P257/'Tab. RF.IS.App.3a'!P262*100</f>
        <v>0.69414513531293243</v>
      </c>
      <c r="Q257" s="102"/>
      <c r="R257" s="41">
        <f>'Tab. RF.IS.App.3a'!R257/'Tab. RF.IS.App.3a'!R262*100</f>
        <v>1.3297872340425532</v>
      </c>
      <c r="S257" s="41">
        <f>'Tab. RF.IS.App.3a'!S257/'Tab. RF.IS.App.3a'!S262*100</f>
        <v>0.6872852233676976</v>
      </c>
      <c r="T257" s="41">
        <f>'Tab. RF.IS.App.3a'!T257/'Tab. RF.IS.App.3a'!T262*100</f>
        <v>0.2306678383128295</v>
      </c>
      <c r="U257" s="41">
        <f>'Tab. RF.IS.App.3a'!U257/'Tab. RF.IS.App.3a'!U262*100</f>
        <v>0.33862056674389596</v>
      </c>
      <c r="V257" s="102"/>
      <c r="W257" s="41">
        <f>'Tab. RF.IS.App.3a'!W257/'Tab. RF.IS.App.3a'!W262*100</f>
        <v>1.0268800966475387</v>
      </c>
      <c r="X257" s="41">
        <f>'Tab. RF.IS.App.3a'!X257/'Tab. RF.IS.App.3a'!X262*100</f>
        <v>1.2958963282937366</v>
      </c>
      <c r="Y257" s="41">
        <f>'Tab. RF.IS.App.3a'!Y257/'Tab. RF.IS.App.3a'!Y262*100</f>
        <v>0.52971657540856354</v>
      </c>
      <c r="Z257" s="41">
        <f>'Tab. RF.IS.App.3a'!Z257/'Tab. RF.IS.App.3a'!Z262*100</f>
        <v>0.52920490608113901</v>
      </c>
    </row>
    <row r="258" spans="1:26" x14ac:dyDescent="0.3">
      <c r="A258" s="129" t="s">
        <v>19</v>
      </c>
      <c r="B258" s="130"/>
      <c r="C258" s="40">
        <f>'Tab. RF.IS.App.3a'!C258/'Tab. RF.IS.App.3a'!C262*100</f>
        <v>1.6048838234952765</v>
      </c>
      <c r="D258" s="40">
        <f>'Tab. RF.IS.App.3a'!D258/'Tab. RF.IS.App.3a'!D262*100</f>
        <v>2.9952177196073499</v>
      </c>
      <c r="E258" s="40">
        <f>'Tab. RF.IS.App.3a'!E258/'Tab. RF.IS.App.3a'!E262*100</f>
        <v>3.1862166627330657</v>
      </c>
      <c r="F258" s="40">
        <f>'Tab. RF.IS.App.3a'!F258/'Tab. RF.IS.App.3a'!F262*100</f>
        <v>1.9189085394033678</v>
      </c>
      <c r="G258" s="102"/>
      <c r="H258" s="41">
        <f>'Tab. RF.IS.App.3a'!H258/'Tab. RF.IS.App.3a'!H262*100</f>
        <v>2.9411764705882351</v>
      </c>
      <c r="I258" s="41">
        <f>'Tab. RF.IS.App.3a'!I258/'Tab. RF.IS.App.3a'!I262*100</f>
        <v>2.8753993610223643</v>
      </c>
      <c r="J258" s="41">
        <f>'Tab. RF.IS.App.3a'!J258/'Tab. RF.IS.App.3a'!J262*100</f>
        <v>1.8103448275862071</v>
      </c>
      <c r="K258" s="41">
        <f>'Tab. RF.IS.App.3a'!K258/'Tab. RF.IS.App.3a'!K262*100</f>
        <v>1.6251937668271192</v>
      </c>
      <c r="L258" s="102"/>
      <c r="M258" s="41">
        <f>'Tab. RF.IS.App.3a'!M258/'Tab. RF.IS.App.3a'!M262*100</f>
        <v>5.3627760252365935</v>
      </c>
      <c r="N258" s="41">
        <f>'Tab. RF.IS.App.3a'!N258/'Tab. RF.IS.App.3a'!N262*100</f>
        <v>3.7267080745341614</v>
      </c>
      <c r="O258" s="41">
        <f>'Tab. RF.IS.App.3a'!O258/'Tab. RF.IS.App.3a'!O262*100</f>
        <v>2.7792224678195292</v>
      </c>
      <c r="P258" s="41">
        <f>'Tab. RF.IS.App.3a'!P258/'Tab. RF.IS.App.3a'!P262*100</f>
        <v>2.4862191774606992</v>
      </c>
      <c r="Q258" s="102"/>
      <c r="R258" s="41">
        <f>'Tab. RF.IS.App.3a'!R258/'Tab. RF.IS.App.3a'!R262*100</f>
        <v>3.4574468085106385</v>
      </c>
      <c r="S258" s="41">
        <f>'Tab. RF.IS.App.3a'!S258/'Tab. RF.IS.App.3a'!S262*100</f>
        <v>2.4054982817869419</v>
      </c>
      <c r="T258" s="41">
        <f>'Tab. RF.IS.App.3a'!T258/'Tab. RF.IS.App.3a'!T262*100</f>
        <v>1.1203866432337435</v>
      </c>
      <c r="U258" s="41">
        <f>'Tab. RF.IS.App.3a'!U258/'Tab. RF.IS.App.3a'!U262*100</f>
        <v>1.0425949028693637</v>
      </c>
      <c r="V258" s="102"/>
      <c r="W258" s="41">
        <f>'Tab. RF.IS.App.3a'!W258/'Tab. RF.IS.App.3a'!W262*100</f>
        <v>3.2316520688613708</v>
      </c>
      <c r="X258" s="41">
        <f>'Tab. RF.IS.App.3a'!X258/'Tab. RF.IS.App.3a'!X262*100</f>
        <v>3.0237580993520519</v>
      </c>
      <c r="Y258" s="41">
        <f>'Tab. RF.IS.App.3a'!Y258/'Tab. RF.IS.App.3a'!Y262*100</f>
        <v>1.933727736169677</v>
      </c>
      <c r="Z258" s="41">
        <f>'Tab. RF.IS.App.3a'!Z258/'Tab. RF.IS.App.3a'!Z262*100</f>
        <v>1.894673642679475</v>
      </c>
    </row>
    <row r="259" spans="1:26" x14ac:dyDescent="0.3">
      <c r="A259" s="129" t="s">
        <v>20</v>
      </c>
      <c r="B259" s="130"/>
      <c r="C259" s="40">
        <f>'Tab. RF.IS.App.3a'!C259/'Tab. RF.IS.App.3a'!C262*100</f>
        <v>6.5198115178384901</v>
      </c>
      <c r="D259" s="40">
        <f>'Tab. RF.IS.App.3a'!D259/'Tab. RF.IS.App.3a'!D262*100</f>
        <v>7.576138937830355</v>
      </c>
      <c r="E259" s="40">
        <f>'Tab. RF.IS.App.3a'!E259/'Tab. RF.IS.App.3a'!E262*100</f>
        <v>7.6705215954684922</v>
      </c>
      <c r="F259" s="40">
        <f>'Tab. RF.IS.App.3a'!F259/'Tab. RF.IS.App.3a'!F262*100</f>
        <v>7.0761379687428807</v>
      </c>
      <c r="G259" s="102"/>
      <c r="H259" s="41">
        <f>'Tab. RF.IS.App.3a'!H259/'Tab. RF.IS.App.3a'!H262*100</f>
        <v>7.5630252100840334</v>
      </c>
      <c r="I259" s="41">
        <f>'Tab. RF.IS.App.3a'!I259/'Tab. RF.IS.App.3a'!I262*100</f>
        <v>5.1118210862619806</v>
      </c>
      <c r="J259" s="41">
        <f>'Tab. RF.IS.App.3a'!J259/'Tab. RF.IS.App.3a'!J262*100</f>
        <v>7.2155172413793096</v>
      </c>
      <c r="K259" s="41">
        <f>'Tab. RF.IS.App.3a'!K259/'Tab. RF.IS.App.3a'!K262*100</f>
        <v>6.0145223137798816</v>
      </c>
      <c r="L259" s="102"/>
      <c r="M259" s="41">
        <f>'Tab. RF.IS.App.3a'!M259/'Tab. RF.IS.App.3a'!M262*100</f>
        <v>10.094637223974763</v>
      </c>
      <c r="N259" s="41">
        <f>'Tab. RF.IS.App.3a'!N259/'Tab. RF.IS.App.3a'!N262*100</f>
        <v>9.9378881987577632</v>
      </c>
      <c r="O259" s="41">
        <f>'Tab. RF.IS.App.3a'!O259/'Tab. RF.IS.App.3a'!O262*100</f>
        <v>7.9931088285008443</v>
      </c>
      <c r="P259" s="41">
        <f>'Tab. RF.IS.App.3a'!P259/'Tab. RF.IS.App.3a'!P262*100</f>
        <v>8.2889095569720759</v>
      </c>
      <c r="Q259" s="102"/>
      <c r="R259" s="41">
        <f>'Tab. RF.IS.App.3a'!R259/'Tab. RF.IS.App.3a'!R262*100</f>
        <v>8.2446808510638299</v>
      </c>
      <c r="S259" s="41">
        <f>'Tab. RF.IS.App.3a'!S259/'Tab. RF.IS.App.3a'!S262*100</f>
        <v>5.4982817869415808</v>
      </c>
      <c r="T259" s="41">
        <f>'Tab. RF.IS.App.3a'!T259/'Tab. RF.IS.App.3a'!T262*100</f>
        <v>5.3273286467486818</v>
      </c>
      <c r="U259" s="41">
        <f>'Tab. RF.IS.App.3a'!U259/'Tab. RF.IS.App.3a'!U262*100</f>
        <v>5.1416859739796834</v>
      </c>
      <c r="V259" s="102"/>
      <c r="W259" s="41">
        <f>'Tab. RF.IS.App.3a'!W259/'Tab. RF.IS.App.3a'!W262*100</f>
        <v>7.882814859559045</v>
      </c>
      <c r="X259" s="41">
        <f>'Tab. RF.IS.App.3a'!X259/'Tab. RF.IS.App.3a'!X262*100</f>
        <v>6.911447084233262</v>
      </c>
      <c r="Y259" s="41">
        <f>'Tab. RF.IS.App.3a'!Y259/'Tab. RF.IS.App.3a'!Y262*100</f>
        <v>7.2508234208152391</v>
      </c>
      <c r="Z259" s="41">
        <f>'Tab. RF.IS.App.3a'!Z259/'Tab. RF.IS.App.3a'!Z262*100</f>
        <v>6.7904623037996394</v>
      </c>
    </row>
    <row r="260" spans="1:26" x14ac:dyDescent="0.3">
      <c r="A260" s="129" t="s">
        <v>21</v>
      </c>
      <c r="B260" s="130"/>
      <c r="C260" s="40">
        <f>'Tab. RF.IS.App.3a'!C260/'Tab. RF.IS.App.3a'!C262*100</f>
        <v>2.1656878902532437</v>
      </c>
      <c r="D260" s="40">
        <f>'Tab. RF.IS.App.3a'!D260/'Tab. RF.IS.App.3a'!D262*100</f>
        <v>2.9448779260005034</v>
      </c>
      <c r="E260" s="40">
        <f>'Tab. RF.IS.App.3a'!E260/'Tab. RF.IS.App.3a'!E262*100</f>
        <v>2.8557941940051923</v>
      </c>
      <c r="F260" s="40">
        <f>'Tab. RF.IS.App.3a'!F260/'Tab. RF.IS.App.3a'!F262*100</f>
        <v>2.286026726724772</v>
      </c>
      <c r="G260" s="102"/>
      <c r="H260" s="41">
        <f>'Tab. RF.IS.App.3a'!H260/'Tab. RF.IS.App.3a'!H262*100</f>
        <v>2.979373567608862</v>
      </c>
      <c r="I260" s="41">
        <f>'Tab. RF.IS.App.3a'!I260/'Tab. RF.IS.App.3a'!I262*100</f>
        <v>2.8753993610223643</v>
      </c>
      <c r="J260" s="41">
        <f>'Tab. RF.IS.App.3a'!J260/'Tab. RF.IS.App.3a'!J262*100</f>
        <v>2.0888594164456231</v>
      </c>
      <c r="K260" s="41">
        <f>'Tab. RF.IS.App.3a'!K260/'Tab. RF.IS.App.3a'!K262*100</f>
        <v>2.282777188545321</v>
      </c>
      <c r="L260" s="102"/>
      <c r="M260" s="41">
        <f>'Tab. RF.IS.App.3a'!M260/'Tab. RF.IS.App.3a'!M262*100</f>
        <v>3.1545741324921135</v>
      </c>
      <c r="N260" s="41">
        <f>'Tab. RF.IS.App.3a'!N260/'Tab. RF.IS.App.3a'!N262*100</f>
        <v>1.5527950310559007</v>
      </c>
      <c r="O260" s="41">
        <f>'Tab. RF.IS.App.3a'!O260/'Tab. RF.IS.App.3a'!O262*100</f>
        <v>2.4639188662072553</v>
      </c>
      <c r="P260" s="41">
        <f>'Tab. RF.IS.App.3a'!P260/'Tab. RF.IS.App.3a'!P262*100</f>
        <v>2.6608896853662407</v>
      </c>
      <c r="Q260" s="102"/>
      <c r="R260" s="41">
        <f>'Tab. RF.IS.App.3a'!R260/'Tab. RF.IS.App.3a'!R262*100</f>
        <v>3.4574468085106385</v>
      </c>
      <c r="S260" s="41">
        <f>'Tab. RF.IS.App.3a'!S260/'Tab. RF.IS.App.3a'!S262*100</f>
        <v>2.0618556701030926</v>
      </c>
      <c r="T260" s="41">
        <f>'Tab. RF.IS.App.3a'!T260/'Tab. RF.IS.App.3a'!T262*100</f>
        <v>2.3725834797891037</v>
      </c>
      <c r="U260" s="41">
        <f>'Tab. RF.IS.App.3a'!U260/'Tab. RF.IS.App.3a'!U262*100</f>
        <v>2.922830155052575</v>
      </c>
      <c r="V260" s="102"/>
      <c r="W260" s="41">
        <f>'Tab. RF.IS.App.3a'!W260/'Tab. RF.IS.App.3a'!W262*100</f>
        <v>3.0504379341588646</v>
      </c>
      <c r="X260" s="41">
        <f>'Tab. RF.IS.App.3a'!X260/'Tab. RF.IS.App.3a'!X262*100</f>
        <v>2.159827213822894</v>
      </c>
      <c r="Y260" s="41">
        <f>'Tab. RF.IS.App.3a'!Y260/'Tab. RF.IS.App.3a'!Y262*100</f>
        <v>2.1629219376088282</v>
      </c>
      <c r="Z260" s="41">
        <f>'Tab. RF.IS.App.3a'!Z260/'Tab. RF.IS.App.3a'!Z262*100</f>
        <v>2.4873488292306374</v>
      </c>
    </row>
    <row r="261" spans="1:26" ht="22.8" x14ac:dyDescent="0.3">
      <c r="A261" s="135" t="s">
        <v>22</v>
      </c>
      <c r="B261" s="132"/>
      <c r="C261" s="218">
        <f>SUM(C253:C260)</f>
        <v>24.162856015412828</v>
      </c>
      <c r="D261" s="86">
        <f t="shared" ref="D261" si="538">SUM(D253:D260)</f>
        <v>30.606594512962499</v>
      </c>
      <c r="E261" s="86">
        <f t="shared" ref="E261" si="539">SUM(E253:E260)</f>
        <v>31.390134529147982</v>
      </c>
      <c r="F261" s="86">
        <f t="shared" ref="F261" si="540">SUM(F253:F260)</f>
        <v>26.780425570693033</v>
      </c>
      <c r="G261" s="107"/>
      <c r="H261" s="48">
        <f>SUM(H253:H260)</f>
        <v>31.398013750954924</v>
      </c>
      <c r="I261" s="171">
        <f t="shared" ref="I261" si="541">SUM(I253:I260)</f>
        <v>21.405750798722043</v>
      </c>
      <c r="J261" s="48">
        <f t="shared" ref="J261" si="542">SUM(J253:J260)</f>
        <v>26.307029177718832</v>
      </c>
      <c r="K261" s="171">
        <f t="shared" ref="K261" si="543">SUM(K253:K260)</f>
        <v>22.444317532838379</v>
      </c>
      <c r="L261" s="107"/>
      <c r="M261" s="58">
        <f>SUM(M253:M260)</f>
        <v>43.848580441640387</v>
      </c>
      <c r="N261" s="48">
        <f t="shared" ref="N261" si="544">SUM(N253:N260)</f>
        <v>39.440993788819874</v>
      </c>
      <c r="O261" s="48">
        <f t="shared" ref="O261" si="545">SUM(O253:O260)</f>
        <v>33.002860486282671</v>
      </c>
      <c r="P261" s="48">
        <f t="shared" ref="P261" si="546">SUM(P253:P260)</f>
        <v>32.654311185717852</v>
      </c>
      <c r="Q261" s="107"/>
      <c r="R261" s="171">
        <f>SUM(R253:R260)</f>
        <v>29.521276595744681</v>
      </c>
      <c r="S261" s="171">
        <f t="shared" ref="S261" si="547">SUM(S253:S260)</f>
        <v>21.993127147766323</v>
      </c>
      <c r="T261" s="171">
        <f t="shared" ref="T261" si="548">SUM(T253:T260)</f>
        <v>21.496045694200351</v>
      </c>
      <c r="U261" s="171">
        <f t="shared" ref="U261" si="549">SUM(U253:U260)</f>
        <v>20.976653003029764</v>
      </c>
      <c r="V261" s="107"/>
      <c r="W261" s="48">
        <f>SUM(W253:W260)</f>
        <v>32.376925400181207</v>
      </c>
      <c r="X261" s="48">
        <f t="shared" ref="X261" si="550">SUM(X253:X260)</f>
        <v>27.861771058315334</v>
      </c>
      <c r="Y261" s="48">
        <f t="shared" ref="Y261" si="551">SUM(Y253:Y260)</f>
        <v>27.15767721904043</v>
      </c>
      <c r="Z261" s="48">
        <f t="shared" ref="Z261" si="552">SUM(Z253:Z260)</f>
        <v>26.163478857534951</v>
      </c>
    </row>
    <row r="262" spans="1:26" x14ac:dyDescent="0.3">
      <c r="A262" s="152" t="s">
        <v>60</v>
      </c>
      <c r="B262" s="209"/>
      <c r="C262" s="60">
        <f>C247+C252+C261</f>
        <v>100</v>
      </c>
      <c r="D262" s="60">
        <f t="shared" ref="D262" si="553">D247+D252+D261</f>
        <v>100</v>
      </c>
      <c r="E262" s="60">
        <f t="shared" ref="E262" si="554">E247+E252+E261</f>
        <v>100.00000000000001</v>
      </c>
      <c r="F262" s="60">
        <f t="shared" ref="F262" si="555">F247+F252+F261</f>
        <v>100</v>
      </c>
      <c r="G262" s="109"/>
      <c r="H262" s="62">
        <f>H247+H252+H261</f>
        <v>100</v>
      </c>
      <c r="I262" s="62">
        <f t="shared" ref="I262" si="556">I247+I252+I261</f>
        <v>100</v>
      </c>
      <c r="J262" s="62">
        <f t="shared" ref="J262" si="557">J247+J252+J261</f>
        <v>100</v>
      </c>
      <c r="K262" s="62">
        <f t="shared" ref="K262" si="558">K247+K252+K261</f>
        <v>100.00000000000001</v>
      </c>
      <c r="L262" s="109"/>
      <c r="M262" s="62">
        <f>M247+M252+M261</f>
        <v>100.00000000000001</v>
      </c>
      <c r="N262" s="62">
        <f t="shared" ref="N262" si="559">N247+N252+N261</f>
        <v>100</v>
      </c>
      <c r="O262" s="62">
        <f t="shared" ref="O262" si="560">O247+O252+O261</f>
        <v>100</v>
      </c>
      <c r="P262" s="62">
        <f t="shared" ref="P262" si="561">P247+P252+P261</f>
        <v>100</v>
      </c>
      <c r="Q262" s="109"/>
      <c r="R262" s="62">
        <f>R247+R252+R261</f>
        <v>100</v>
      </c>
      <c r="S262" s="62">
        <f t="shared" ref="S262" si="562">S247+S252+S261</f>
        <v>100</v>
      </c>
      <c r="T262" s="62">
        <f t="shared" ref="T262" si="563">T247+T252+T261</f>
        <v>99.999999999999986</v>
      </c>
      <c r="U262" s="62">
        <f t="shared" ref="U262" si="564">U247+U252+U261</f>
        <v>100.00000000000001</v>
      </c>
      <c r="V262" s="109"/>
      <c r="W262" s="62">
        <f>W247+W252+W261</f>
        <v>99.999999999999986</v>
      </c>
      <c r="X262" s="62">
        <f t="shared" ref="X262" si="565">X247+X252+X261</f>
        <v>100</v>
      </c>
      <c r="Y262" s="62">
        <f t="shared" ref="Y262" si="566">Y247+Y252+Y261</f>
        <v>100</v>
      </c>
      <c r="Z262" s="62">
        <f t="shared" ref="Z262" si="567">Z247+Z252+Z261</f>
        <v>100</v>
      </c>
    </row>
    <row r="263" spans="1:26" x14ac:dyDescent="0.3">
      <c r="A263" s="351"/>
      <c r="B263" s="351"/>
      <c r="C263" s="351"/>
      <c r="D263" s="351"/>
      <c r="E263" s="351"/>
      <c r="F263" s="351"/>
      <c r="G263" s="351"/>
      <c r="H263" s="351"/>
      <c r="I263" s="351"/>
      <c r="J263" s="351"/>
      <c r="K263" s="351"/>
      <c r="L263" s="351"/>
      <c r="M263" s="351"/>
      <c r="N263" s="351"/>
      <c r="O263" s="351"/>
      <c r="P263" s="351"/>
      <c r="Q263" s="351"/>
      <c r="R263" s="351"/>
      <c r="S263" s="351"/>
      <c r="T263" s="351"/>
      <c r="U263" s="351"/>
      <c r="V263" s="351"/>
      <c r="W263" s="351"/>
      <c r="X263" s="352"/>
      <c r="Y263" s="38"/>
      <c r="Z263" s="38"/>
    </row>
    <row r="264" spans="1:26" x14ac:dyDescent="0.3">
      <c r="A264" s="208" t="s">
        <v>61</v>
      </c>
      <c r="B264" s="208"/>
      <c r="C264" s="208"/>
      <c r="D264" s="208"/>
      <c r="E264" s="208"/>
      <c r="F264" s="208"/>
      <c r="G264" s="137"/>
      <c r="H264" s="137"/>
      <c r="I264" s="137"/>
      <c r="J264" s="137"/>
      <c r="K264" s="137"/>
      <c r="L264" s="137"/>
      <c r="M264" s="137"/>
      <c r="N264" s="137"/>
      <c r="O264" s="137"/>
      <c r="P264" s="137"/>
      <c r="Q264" s="138"/>
      <c r="R264" s="137"/>
      <c r="S264" s="137"/>
      <c r="T264" s="137"/>
      <c r="U264" s="137"/>
      <c r="V264" s="138"/>
      <c r="W264" s="137"/>
      <c r="X264" s="137"/>
      <c r="Y264" s="137"/>
      <c r="Z264" s="137"/>
    </row>
    <row r="265" spans="1:26" x14ac:dyDescent="0.2">
      <c r="A265" s="354" t="s">
        <v>27</v>
      </c>
      <c r="B265" s="139"/>
      <c r="C265" s="354" t="s">
        <v>23</v>
      </c>
      <c r="D265" s="354"/>
      <c r="E265" s="354"/>
      <c r="F265" s="354"/>
      <c r="G265" s="140"/>
      <c r="H265" s="358" t="s">
        <v>30</v>
      </c>
      <c r="I265" s="358"/>
      <c r="J265" s="358"/>
      <c r="K265" s="358"/>
      <c r="L265" s="140"/>
      <c r="M265" s="358" t="s">
        <v>35</v>
      </c>
      <c r="N265" s="359"/>
      <c r="O265" s="359"/>
      <c r="P265" s="359"/>
      <c r="Q265" s="141"/>
      <c r="R265" s="358" t="s">
        <v>36</v>
      </c>
      <c r="S265" s="359"/>
      <c r="T265" s="359"/>
      <c r="U265" s="359"/>
      <c r="V265" s="141"/>
      <c r="W265" s="358" t="s">
        <v>37</v>
      </c>
      <c r="X265" s="359"/>
      <c r="Y265" s="359"/>
      <c r="Z265" s="359"/>
    </row>
    <row r="266" spans="1:26" x14ac:dyDescent="0.2">
      <c r="A266" s="355"/>
      <c r="B266" s="142"/>
      <c r="C266" s="357"/>
      <c r="D266" s="357"/>
      <c r="E266" s="357"/>
      <c r="F266" s="357"/>
      <c r="G266" s="143"/>
      <c r="H266" s="353" t="s">
        <v>31</v>
      </c>
      <c r="I266" s="353"/>
      <c r="J266" s="353" t="s">
        <v>32</v>
      </c>
      <c r="K266" s="353"/>
      <c r="L266" s="144"/>
      <c r="M266" s="353" t="s">
        <v>31</v>
      </c>
      <c r="N266" s="353"/>
      <c r="O266" s="353" t="s">
        <v>32</v>
      </c>
      <c r="P266" s="353"/>
      <c r="Q266" s="145"/>
      <c r="R266" s="353" t="s">
        <v>31</v>
      </c>
      <c r="S266" s="353"/>
      <c r="T266" s="353" t="s">
        <v>32</v>
      </c>
      <c r="U266" s="353"/>
      <c r="V266" s="145"/>
      <c r="W266" s="353" t="s">
        <v>31</v>
      </c>
      <c r="X266" s="353"/>
      <c r="Y266" s="353" t="s">
        <v>32</v>
      </c>
      <c r="Z266" s="353"/>
    </row>
    <row r="267" spans="1:26" ht="16.8" x14ac:dyDescent="0.3">
      <c r="A267" s="356"/>
      <c r="B267" s="126"/>
      <c r="C267" s="127" t="s">
        <v>29</v>
      </c>
      <c r="D267" s="127" t="s">
        <v>25</v>
      </c>
      <c r="E267" s="127" t="s">
        <v>24</v>
      </c>
      <c r="F267" s="127" t="s">
        <v>26</v>
      </c>
      <c r="G267" s="128"/>
      <c r="H267" s="127" t="s">
        <v>33</v>
      </c>
      <c r="I267" s="127" t="s">
        <v>34</v>
      </c>
      <c r="J267" s="127" t="s">
        <v>33</v>
      </c>
      <c r="K267" s="127" t="s">
        <v>34</v>
      </c>
      <c r="L267" s="128"/>
      <c r="M267" s="127" t="s">
        <v>33</v>
      </c>
      <c r="N267" s="127" t="s">
        <v>34</v>
      </c>
      <c r="O267" s="127" t="s">
        <v>33</v>
      </c>
      <c r="P267" s="127" t="s">
        <v>34</v>
      </c>
      <c r="Q267" s="128"/>
      <c r="R267" s="127" t="s">
        <v>33</v>
      </c>
      <c r="S267" s="127" t="s">
        <v>34</v>
      </c>
      <c r="T267" s="127" t="s">
        <v>33</v>
      </c>
      <c r="U267" s="127" t="s">
        <v>34</v>
      </c>
      <c r="V267" s="128"/>
      <c r="W267" s="127" t="s">
        <v>33</v>
      </c>
      <c r="X267" s="127" t="s">
        <v>34</v>
      </c>
      <c r="Y267" s="127" t="s">
        <v>33</v>
      </c>
      <c r="Z267" s="127" t="s">
        <v>34</v>
      </c>
    </row>
    <row r="268" spans="1:26" x14ac:dyDescent="0.3">
      <c r="A268" s="146" t="s">
        <v>0</v>
      </c>
      <c r="B268" s="147"/>
      <c r="C268" s="40">
        <f>'Tab. RF.IS.App.3a'!C268/'Tab. RF.IS.App.3a'!C291*100</f>
        <v>6.3756766527228086</v>
      </c>
      <c r="D268" s="40">
        <f>'Tab. RF.IS.App.3a'!D268/'Tab. RF.IS.App.3a'!D291*100</f>
        <v>7.9566003616636527</v>
      </c>
      <c r="E268" s="40">
        <f>'Tab. RF.IS.App.3a'!E268/'Tab. RF.IS.App.3a'!E291*100</f>
        <v>7.9484686436558096</v>
      </c>
      <c r="F268" s="40">
        <f>'Tab. RF.IS.App.3a'!F268/'Tab. RF.IS.App.3a'!F291*100</f>
        <v>6.5519165135206086</v>
      </c>
      <c r="G268" s="102"/>
      <c r="H268" s="41">
        <f>'Tab. RF.IS.App.3a'!H268/'Tab. RF.IS.App.3a'!H291*100</f>
        <v>7.7467558002359427</v>
      </c>
      <c r="I268" s="41">
        <f>'Tab. RF.IS.App.3a'!I268/'Tab. RF.IS.App.3a'!I291*100</f>
        <v>11.76470588235294</v>
      </c>
      <c r="J268" s="41">
        <f>'Tab. RF.IS.App.3a'!J268/'Tab. RF.IS.App.3a'!J291*100</f>
        <v>6.0098751248068059</v>
      </c>
      <c r="K268" s="41">
        <f>'Tab. RF.IS.App.3a'!K268/'Tab. RF.IS.App.3a'!K291*100</f>
        <v>6.7032825849553541</v>
      </c>
      <c r="L268" s="102"/>
      <c r="M268" s="41">
        <f>'Tab. RF.IS.App.3a'!M268/'Tab. RF.IS.App.3a'!M291*100</f>
        <v>4.5592705167173255</v>
      </c>
      <c r="N268" s="41">
        <f>'Tab. RF.IS.App.3a'!N268/'Tab. RF.IS.App.3a'!N291*100</f>
        <v>7.9365079365079358</v>
      </c>
      <c r="O268" s="41">
        <f>'Tab. RF.IS.App.3a'!O268/'Tab. RF.IS.App.3a'!O291*100</f>
        <v>6.9404450261780104</v>
      </c>
      <c r="P268" s="41">
        <f>'Tab. RF.IS.App.3a'!P268/'Tab. RF.IS.App.3a'!P291*100</f>
        <v>7.3064439249154498</v>
      </c>
      <c r="Q268" s="102"/>
      <c r="R268" s="41">
        <f>'Tab. RF.IS.App.3a'!R268/'Tab. RF.IS.App.3a'!R291*100</f>
        <v>6.5656565656565666</v>
      </c>
      <c r="S268" s="41">
        <f>'Tab. RF.IS.App.3a'!S268/'Tab. RF.IS.App.3a'!S291*100</f>
        <v>12.444444444444445</v>
      </c>
      <c r="T268" s="41">
        <f>'Tab. RF.IS.App.3a'!T268/'Tab. RF.IS.App.3a'!T291*100</f>
        <v>7.6883331611036487</v>
      </c>
      <c r="U268" s="41">
        <f>'Tab. RF.IS.App.3a'!U268/'Tab. RF.IS.App.3a'!U291*100</f>
        <v>7.7019778746228633</v>
      </c>
      <c r="V268" s="102"/>
      <c r="W268" s="41">
        <f>'Tab. RF.IS.App.3a'!W268/'Tab. RF.IS.App.3a'!W291*100</f>
        <v>7.282741738066095</v>
      </c>
      <c r="X268" s="41">
        <f>'Tab. RF.IS.App.3a'!X268/'Tab. RF.IS.App.3a'!X291*100</f>
        <v>10.520094562647754</v>
      </c>
      <c r="Y268" s="41">
        <f>'Tab. RF.IS.App.3a'!Y268/'Tab. RF.IS.App.3a'!Y291*100</f>
        <v>6.2494972192874725</v>
      </c>
      <c r="Z268" s="41">
        <f>'Tab. RF.IS.App.3a'!Z268/'Tab. RF.IS.App.3a'!Z291*100</f>
        <v>7.0287593969067359</v>
      </c>
    </row>
    <row r="269" spans="1:26" x14ac:dyDescent="0.3">
      <c r="A269" s="146" t="s">
        <v>1</v>
      </c>
      <c r="B269" s="147"/>
      <c r="C269" s="40">
        <f>'Tab. RF.IS.App.3a'!C269/'Tab. RF.IS.App.3a'!C291*100</f>
        <v>0.17371136682676283</v>
      </c>
      <c r="D269" s="40">
        <f>'Tab. RF.IS.App.3a'!D269/'Tab. RF.IS.App.3a'!D291*100</f>
        <v>0.28416429863084475</v>
      </c>
      <c r="E269" s="40">
        <f>'Tab. RF.IS.App.3a'!E269/'Tab. RF.IS.App.3a'!E291*100</f>
        <v>0.26737967914438499</v>
      </c>
      <c r="F269" s="40">
        <f>'Tab. RF.IS.App.3a'!F269/'Tab. RF.IS.App.3a'!F291*100</f>
        <v>0.16342872144919926</v>
      </c>
      <c r="G269" s="102"/>
      <c r="H269" s="41">
        <f>'Tab. RF.IS.App.3a'!H269/'Tab. RF.IS.App.3a'!H291*100</f>
        <v>0.31458906802988595</v>
      </c>
      <c r="I269" s="41">
        <f>'Tab. RF.IS.App.3a'!I269/'Tab. RF.IS.App.3a'!I291*100</f>
        <v>0</v>
      </c>
      <c r="J269" s="41">
        <f>'Tab. RF.IS.App.3a'!J269/'Tab. RF.IS.App.3a'!J291*100</f>
        <v>0.15387140453818063</v>
      </c>
      <c r="K269" s="41">
        <f>'Tab. RF.IS.App.3a'!K269/'Tab. RF.IS.App.3a'!K291*100</f>
        <v>0.1943213207425965</v>
      </c>
      <c r="L269" s="102"/>
      <c r="M269" s="41">
        <f>'Tab. RF.IS.App.3a'!M269/'Tab. RF.IS.App.3a'!M291*100</f>
        <v>0.303951367781155</v>
      </c>
      <c r="N269" s="41">
        <f>'Tab. RF.IS.App.3a'!N269/'Tab. RF.IS.App.3a'!N291*100</f>
        <v>0.31746031746031744</v>
      </c>
      <c r="O269" s="41">
        <f>'Tab. RF.IS.App.3a'!O269/'Tab. RF.IS.App.3a'!O291*100</f>
        <v>0.14070680628272253</v>
      </c>
      <c r="P269" s="41">
        <f>'Tab. RF.IS.App.3a'!P269/'Tab. RF.IS.App.3a'!P291*100</f>
        <v>0.15207572008988354</v>
      </c>
      <c r="Q269" s="102"/>
      <c r="R269" s="41">
        <f>'Tab. RF.IS.App.3a'!R269/'Tab. RF.IS.App.3a'!R291*100</f>
        <v>0</v>
      </c>
      <c r="S269" s="41">
        <f>'Tab. RF.IS.App.3a'!S269/'Tab. RF.IS.App.3a'!S291*100</f>
        <v>0.44444444444444442</v>
      </c>
      <c r="T269" s="41">
        <f>'Tab. RF.IS.App.3a'!T269/'Tab. RF.IS.App.3a'!T291*100</f>
        <v>0.1860080603492818</v>
      </c>
      <c r="U269" s="41">
        <f>'Tab. RF.IS.App.3a'!U269/'Tab. RF.IS.App.3a'!U291*100</f>
        <v>0.20113979215554811</v>
      </c>
      <c r="V269" s="102"/>
      <c r="W269" s="41">
        <f>'Tab. RF.IS.App.3a'!W269/'Tab. RF.IS.App.3a'!W291*100</f>
        <v>0.2753977968176255</v>
      </c>
      <c r="X269" s="41">
        <f>'Tab. RF.IS.App.3a'!X269/'Tab. RF.IS.App.3a'!X291*100</f>
        <v>0.2364066193853428</v>
      </c>
      <c r="Y269" s="41">
        <f>'Tab. RF.IS.App.3a'!Y269/'Tab. RF.IS.App.3a'!Y291*100</f>
        <v>0.15338163603503108</v>
      </c>
      <c r="Z269" s="41">
        <f>'Tab. RF.IS.App.3a'!Z269/'Tab. RF.IS.App.3a'!Z291*100</f>
        <v>0.17927057172091293</v>
      </c>
    </row>
    <row r="270" spans="1:26" x14ac:dyDescent="0.3">
      <c r="A270" s="146" t="s">
        <v>2</v>
      </c>
      <c r="B270" s="147"/>
      <c r="C270" s="40">
        <f>'Tab. RF.IS.App.3a'!C270/'Tab. RF.IS.App.3a'!C291*100</f>
        <v>18.461292882059372</v>
      </c>
      <c r="D270" s="40">
        <f>'Tab. RF.IS.App.3a'!D270/'Tab. RF.IS.App.3a'!D291*100</f>
        <v>13.949883750968741</v>
      </c>
      <c r="E270" s="40">
        <f>'Tab. RF.IS.App.3a'!E270/'Tab. RF.IS.App.3a'!E291*100</f>
        <v>13.733592610597958</v>
      </c>
      <c r="F270" s="40">
        <f>'Tab. RF.IS.App.3a'!F270/'Tab. RF.IS.App.3a'!F291*100</f>
        <v>17.657521659228141</v>
      </c>
      <c r="G270" s="102"/>
      <c r="H270" s="41">
        <f>'Tab. RF.IS.App.3a'!H270/'Tab. RF.IS.App.3a'!H291*100</f>
        <v>13.959889893826189</v>
      </c>
      <c r="I270" s="41">
        <f>'Tab. RF.IS.App.3a'!I270/'Tab. RF.IS.App.3a'!I291*100</f>
        <v>14.37908496732026</v>
      </c>
      <c r="J270" s="41">
        <f>'Tab. RF.IS.App.3a'!J270/'Tab. RF.IS.App.3a'!J291*100</f>
        <v>18.531588089669416</v>
      </c>
      <c r="K270" s="41">
        <f>'Tab. RF.IS.App.3a'!K270/'Tab. RF.IS.App.3a'!K291*100</f>
        <v>17.753902486028135</v>
      </c>
      <c r="L270" s="102"/>
      <c r="M270" s="41">
        <f>'Tab. RF.IS.App.3a'!M270/'Tab. RF.IS.App.3a'!M291*100</f>
        <v>9.4224924012158056</v>
      </c>
      <c r="N270" s="41">
        <f>'Tab. RF.IS.App.3a'!N270/'Tab. RF.IS.App.3a'!N291*100</f>
        <v>12.063492063492063</v>
      </c>
      <c r="O270" s="41">
        <f>'Tab. RF.IS.App.3a'!O270/'Tab. RF.IS.App.3a'!O291*100</f>
        <v>16.305628272251312</v>
      </c>
      <c r="P270" s="41">
        <f>'Tab. RF.IS.App.3a'!P270/'Tab. RF.IS.App.3a'!P291*100</f>
        <v>14.758154209319747</v>
      </c>
      <c r="Q270" s="102"/>
      <c r="R270" s="41">
        <f>'Tab. RF.IS.App.3a'!R270/'Tab. RF.IS.App.3a'!R291*100</f>
        <v>17.929292929292927</v>
      </c>
      <c r="S270" s="41">
        <f>'Tab. RF.IS.App.3a'!S270/'Tab. RF.IS.App.3a'!S291*100</f>
        <v>11.555555555555555</v>
      </c>
      <c r="T270" s="41">
        <f>'Tab. RF.IS.App.3a'!T270/'Tab. RF.IS.App.3a'!T291*100</f>
        <v>18.859150563191072</v>
      </c>
      <c r="U270" s="41">
        <f>'Tab. RF.IS.App.3a'!U270/'Tab. RF.IS.App.3a'!U291*100</f>
        <v>19.636272209185385</v>
      </c>
      <c r="V270" s="102"/>
      <c r="W270" s="41">
        <f>'Tab. RF.IS.App.3a'!W270/'Tab. RF.IS.App.3a'!W291*100</f>
        <v>13.984088127294983</v>
      </c>
      <c r="X270" s="41">
        <f>'Tab. RF.IS.App.3a'!X270/'Tab. RF.IS.App.3a'!X291*100</f>
        <v>12.76595744680851</v>
      </c>
      <c r="Y270" s="41">
        <f>'Tab. RF.IS.App.3a'!Y270/'Tab. RF.IS.App.3a'!Y291*100</f>
        <v>18.183768361551621</v>
      </c>
      <c r="Z270" s="41">
        <f>'Tab. RF.IS.App.3a'!Z270/'Tab. RF.IS.App.3a'!Z291*100</f>
        <v>16.827756496444184</v>
      </c>
    </row>
    <row r="271" spans="1:26" x14ac:dyDescent="0.3">
      <c r="A271" s="146" t="s">
        <v>3</v>
      </c>
      <c r="B271" s="147"/>
      <c r="C271" s="40">
        <f>'Tab. RF.IS.App.3a'!C271/'Tab. RF.IS.App.3a'!C291*100</f>
        <v>1.2300642732057259</v>
      </c>
      <c r="D271" s="40">
        <f>'Tab. RF.IS.App.3a'!D271/'Tab. RF.IS.App.3a'!D291*100</f>
        <v>1.4208214931542238</v>
      </c>
      <c r="E271" s="40">
        <f>'Tab. RF.IS.App.3a'!E271/'Tab. RF.IS.App.3a'!E291*100</f>
        <v>1.4341273699562471</v>
      </c>
      <c r="F271" s="40">
        <f>'Tab. RF.IS.App.3a'!F271/'Tab. RF.IS.App.3a'!F291*100</f>
        <v>1.1741927014964559</v>
      </c>
      <c r="G271" s="102"/>
      <c r="H271" s="41">
        <f>'Tab. RF.IS.App.3a'!H271/'Tab. RF.IS.App.3a'!H291*100</f>
        <v>1.5336217066456941</v>
      </c>
      <c r="I271" s="41">
        <f>'Tab. RF.IS.App.3a'!I271/'Tab. RF.IS.App.3a'!I291*100</f>
        <v>1.9607843137254901</v>
      </c>
      <c r="J271" s="41">
        <f>'Tab. RF.IS.App.3a'!J271/'Tab. RF.IS.App.3a'!J291*100</f>
        <v>1.1420677581278296</v>
      </c>
      <c r="K271" s="41">
        <f>'Tab. RF.IS.App.3a'!K271/'Tab. RF.IS.App.3a'!K291*100</f>
        <v>1.1739577310978351</v>
      </c>
      <c r="L271" s="102"/>
      <c r="M271" s="41">
        <f>'Tab. RF.IS.App.3a'!M271/'Tab. RF.IS.App.3a'!M291*100</f>
        <v>0.60790273556231</v>
      </c>
      <c r="N271" s="41">
        <f>'Tab. RF.IS.App.3a'!N271/'Tab. RF.IS.App.3a'!N291*100</f>
        <v>0.63492063492063489</v>
      </c>
      <c r="O271" s="41">
        <f>'Tab. RF.IS.App.3a'!O271/'Tab. RF.IS.App.3a'!O291*100</f>
        <v>1.0111256544502618</v>
      </c>
      <c r="P271" s="41">
        <f>'Tab. RF.IS.App.3a'!P271/'Tab. RF.IS.App.3a'!P291*100</f>
        <v>1.3096670222666091</v>
      </c>
      <c r="Q271" s="102"/>
      <c r="R271" s="41">
        <f>'Tab. RF.IS.App.3a'!R271/'Tab. RF.IS.App.3a'!R291*100</f>
        <v>1.5151515151515151</v>
      </c>
      <c r="S271" s="41">
        <f>'Tab. RF.IS.App.3a'!S271/'Tab. RF.IS.App.3a'!S291*100</f>
        <v>1.7777777777777777</v>
      </c>
      <c r="T271" s="41">
        <f>'Tab. RF.IS.App.3a'!T271/'Tab. RF.IS.App.3a'!T291*100</f>
        <v>1.198718611139816</v>
      </c>
      <c r="U271" s="41">
        <f>'Tab. RF.IS.App.3a'!U271/'Tab. RF.IS.App.3a'!U291*100</f>
        <v>1.4666443178008717</v>
      </c>
      <c r="V271" s="102"/>
      <c r="W271" s="41">
        <f>'Tab. RF.IS.App.3a'!W271/'Tab. RF.IS.App.3a'!W291*100</f>
        <v>1.438188494492044</v>
      </c>
      <c r="X271" s="41">
        <f>'Tab. RF.IS.App.3a'!X271/'Tab. RF.IS.App.3a'!X291*100</f>
        <v>1.4184397163120568</v>
      </c>
      <c r="Y271" s="41">
        <f>'Tab. RF.IS.App.3a'!Y271/'Tab. RF.IS.App.3a'!Y291*100</f>
        <v>1.1235472989279376</v>
      </c>
      <c r="Z271" s="41">
        <f>'Tab. RF.IS.App.3a'!Z271/'Tab. RF.IS.App.3a'!Z291*100</f>
        <v>1.2540483861420466</v>
      </c>
    </row>
    <row r="272" spans="1:26" x14ac:dyDescent="0.3">
      <c r="A272" s="146" t="s">
        <v>4</v>
      </c>
      <c r="B272" s="147"/>
      <c r="C272" s="40">
        <f>'Tab. RF.IS.App.3a'!C272/'Tab. RF.IS.App.3a'!C291*100</f>
        <v>7.3479908167720671</v>
      </c>
      <c r="D272" s="40">
        <f>'Tab. RF.IS.App.3a'!D272/'Tab. RF.IS.App.3a'!D291*100</f>
        <v>9.5324205631619741</v>
      </c>
      <c r="E272" s="40">
        <f>'Tab. RF.IS.App.3a'!E272/'Tab. RF.IS.App.3a'!E291*100</f>
        <v>9.6256684491978604</v>
      </c>
      <c r="F272" s="40">
        <f>'Tab. RF.IS.App.3a'!F272/'Tab. RF.IS.App.3a'!F291*100</f>
        <v>7.1737988973483855</v>
      </c>
      <c r="G272" s="102"/>
      <c r="H272" s="41">
        <f>'Tab. RF.IS.App.3a'!H272/'Tab. RF.IS.App.3a'!H291*100</f>
        <v>10.184821077467559</v>
      </c>
      <c r="I272" s="41">
        <f>'Tab. RF.IS.App.3a'!I272/'Tab. RF.IS.App.3a'!I291*100</f>
        <v>13.725490196078432</v>
      </c>
      <c r="J272" s="41">
        <f>'Tab. RF.IS.App.3a'!J272/'Tab. RF.IS.App.3a'!J291*100</f>
        <v>7.2894013376554101</v>
      </c>
      <c r="K272" s="41">
        <f>'Tab. RF.IS.App.3a'!K272/'Tab. RF.IS.App.3a'!K291*100</f>
        <v>8.2128862336994928</v>
      </c>
      <c r="L272" s="102"/>
      <c r="M272" s="41">
        <f>'Tab. RF.IS.App.3a'!M272/'Tab. RF.IS.App.3a'!M291*100</f>
        <v>6.9908814589665651</v>
      </c>
      <c r="N272" s="41">
        <f>'Tab. RF.IS.App.3a'!N272/'Tab. RF.IS.App.3a'!N291*100</f>
        <v>8.2539682539682531</v>
      </c>
      <c r="O272" s="41">
        <f>'Tab. RF.IS.App.3a'!O272/'Tab. RF.IS.App.3a'!O291*100</f>
        <v>6.5706806282722514</v>
      </c>
      <c r="P272" s="41">
        <f>'Tab. RF.IS.App.3a'!P272/'Tab. RF.IS.App.3a'!P291*100</f>
        <v>6.5210976689288884</v>
      </c>
      <c r="Q272" s="102"/>
      <c r="R272" s="41">
        <f>'Tab. RF.IS.App.3a'!R272/'Tab. RF.IS.App.3a'!R291*100</f>
        <v>6.5656565656565666</v>
      </c>
      <c r="S272" s="41">
        <f>'Tab. RF.IS.App.3a'!S272/'Tab. RF.IS.App.3a'!S291*100</f>
        <v>8.8888888888888893</v>
      </c>
      <c r="T272" s="41">
        <f>'Tab. RF.IS.App.3a'!T272/'Tab. RF.IS.App.3a'!T291*100</f>
        <v>5.3942337501291719</v>
      </c>
      <c r="U272" s="41">
        <f>'Tab. RF.IS.App.3a'!U272/'Tab. RF.IS.App.3a'!U291*100</f>
        <v>5.7324840764331215</v>
      </c>
      <c r="V272" s="102"/>
      <c r="W272" s="41">
        <f>'Tab. RF.IS.App.3a'!W272/'Tab. RF.IS.App.3a'!W291*100</f>
        <v>9.4247246022031828</v>
      </c>
      <c r="X272" s="41">
        <f>'Tab. RF.IS.App.3a'!X272/'Tab. RF.IS.App.3a'!X291*100</f>
        <v>10.401891252955082</v>
      </c>
      <c r="Y272" s="41">
        <f>'Tab. RF.IS.App.3a'!Y272/'Tab. RF.IS.App.3a'!Y291*100</f>
        <v>7.0732531386923956</v>
      </c>
      <c r="Z272" s="41">
        <f>'Tab. RF.IS.App.3a'!Z272/'Tab. RF.IS.App.3a'!Z291*100</f>
        <v>7.3323355065662081</v>
      </c>
    </row>
    <row r="273" spans="1:26" x14ac:dyDescent="0.3">
      <c r="A273" s="146" t="s">
        <v>5</v>
      </c>
      <c r="B273" s="147"/>
      <c r="C273" s="40">
        <f>'Tab. RF.IS.App.3a'!C273/'Tab. RF.IS.App.3a'!C291*100</f>
        <v>1.8465048803504276</v>
      </c>
      <c r="D273" s="40">
        <f>'Tab. RF.IS.App.3a'!D273/'Tab. RF.IS.App.3a'!D291*100</f>
        <v>2.5058124515629037</v>
      </c>
      <c r="E273" s="40">
        <f>'Tab. RF.IS.App.3a'!E273/'Tab. RF.IS.App.3a'!E291*100</f>
        <v>2.5036460865337871</v>
      </c>
      <c r="F273" s="40">
        <f>'Tab. RF.IS.App.3a'!F273/'Tab. RF.IS.App.3a'!F291*100</f>
        <v>1.6858099238645314</v>
      </c>
      <c r="G273" s="102"/>
      <c r="H273" s="41">
        <f>'Tab. RF.IS.App.3a'!H273/'Tab. RF.IS.App.3a'!H291*100</f>
        <v>2.4380652772316163</v>
      </c>
      <c r="I273" s="41">
        <f>'Tab. RF.IS.App.3a'!I273/'Tab. RF.IS.App.3a'!I291*100</f>
        <v>3.594771241830065</v>
      </c>
      <c r="J273" s="41">
        <f>'Tab. RF.IS.App.3a'!J273/'Tab. RF.IS.App.3a'!J291*100</f>
        <v>1.7247274766457401</v>
      </c>
      <c r="K273" s="41">
        <f>'Tab. RF.IS.App.3a'!K273/'Tab. RF.IS.App.3a'!K291*100</f>
        <v>1.8564912956896</v>
      </c>
      <c r="L273" s="102"/>
      <c r="M273" s="41">
        <f>'Tab. RF.IS.App.3a'!M273/'Tab. RF.IS.App.3a'!M291*100</f>
        <v>3.3434650455927049</v>
      </c>
      <c r="N273" s="41">
        <f>'Tab. RF.IS.App.3a'!N273/'Tab. RF.IS.App.3a'!N291*100</f>
        <v>2.5396825396825395</v>
      </c>
      <c r="O273" s="41">
        <f>'Tab. RF.IS.App.3a'!O273/'Tab. RF.IS.App.3a'!O291*100</f>
        <v>1.5183246073298429</v>
      </c>
      <c r="P273" s="41">
        <f>'Tab. RF.IS.App.3a'!P273/'Tab. RF.IS.App.3a'!P291*100</f>
        <v>1.3527929727398598</v>
      </c>
      <c r="Q273" s="102"/>
      <c r="R273" s="41">
        <f>'Tab. RF.IS.App.3a'!R273/'Tab. RF.IS.App.3a'!R291*100</f>
        <v>2.2727272727272729</v>
      </c>
      <c r="S273" s="41">
        <f>'Tab. RF.IS.App.3a'!S273/'Tab. RF.IS.App.3a'!S291*100</f>
        <v>0.88888888888888884</v>
      </c>
      <c r="T273" s="41">
        <f>'Tab. RF.IS.App.3a'!T273/'Tab. RF.IS.App.3a'!T291*100</f>
        <v>2.3251007543660225</v>
      </c>
      <c r="U273" s="41">
        <f>'Tab. RF.IS.App.3a'!U273/'Tab. RF.IS.App.3a'!U291*100</f>
        <v>1.4582634931277239</v>
      </c>
      <c r="V273" s="102"/>
      <c r="W273" s="41">
        <f>'Tab. RF.IS.App.3a'!W273/'Tab. RF.IS.App.3a'!W291*100</f>
        <v>2.5091799265605874</v>
      </c>
      <c r="X273" s="41">
        <f>'Tab. RF.IS.App.3a'!X273/'Tab. RF.IS.App.3a'!X291*100</f>
        <v>2.4822695035460995</v>
      </c>
      <c r="Y273" s="41">
        <f>'Tab. RF.IS.App.3a'!Y273/'Tab. RF.IS.App.3a'!Y291*100</f>
        <v>1.722057459120576</v>
      </c>
      <c r="Z273" s="41">
        <f>'Tab. RF.IS.App.3a'!Z273/'Tab. RF.IS.App.3a'!Z291*100</f>
        <v>1.6286562317664071</v>
      </c>
    </row>
    <row r="274" spans="1:26" x14ac:dyDescent="0.3">
      <c r="A274" s="146" t="s">
        <v>6</v>
      </c>
      <c r="B274" s="147"/>
      <c r="C274" s="40">
        <f>'Tab. RF.IS.App.3a'!C274/'Tab. RF.IS.App.3a'!C291*100</f>
        <v>4.5549937323060892</v>
      </c>
      <c r="D274" s="40">
        <f>'Tab. RF.IS.App.3a'!D274/'Tab. RF.IS.App.3a'!D291*100</f>
        <v>2.1183156807026609</v>
      </c>
      <c r="E274" s="40">
        <f>'Tab. RF.IS.App.3a'!E274/'Tab. RF.IS.App.3a'!E291*100</f>
        <v>2.0418084589207584</v>
      </c>
      <c r="F274" s="40">
        <f>'Tab. RF.IS.App.3a'!F274/'Tab. RF.IS.App.3a'!F291*100</f>
        <v>4.0561827251247049</v>
      </c>
      <c r="G274" s="102"/>
      <c r="H274" s="41">
        <f>'Tab. RF.IS.App.3a'!H274/'Tab. RF.IS.App.3a'!H291*100</f>
        <v>2.162799842705466</v>
      </c>
      <c r="I274" s="41">
        <f>'Tab. RF.IS.App.3a'!I274/'Tab. RF.IS.App.3a'!I291*100</f>
        <v>0.98039215686274506</v>
      </c>
      <c r="J274" s="41">
        <f>'Tab. RF.IS.App.3a'!J274/'Tab. RF.IS.App.3a'!J291*100</f>
        <v>4.0177533407191612</v>
      </c>
      <c r="K274" s="41">
        <f>'Tab. RF.IS.App.3a'!K274/'Tab. RF.IS.App.3a'!K291*100</f>
        <v>4.0855656195798806</v>
      </c>
      <c r="L274" s="102"/>
      <c r="M274" s="41">
        <f>'Tab. RF.IS.App.3a'!M274/'Tab. RF.IS.App.3a'!M291*100</f>
        <v>1.5197568389057752</v>
      </c>
      <c r="N274" s="41">
        <f>'Tab. RF.IS.App.3a'!N274/'Tab. RF.IS.App.3a'!N291*100</f>
        <v>2.2222222222222223</v>
      </c>
      <c r="O274" s="41">
        <f>'Tab. RF.IS.App.3a'!O274/'Tab. RF.IS.App.3a'!O291*100</f>
        <v>2.8075916230366493</v>
      </c>
      <c r="P274" s="41">
        <f>'Tab. RF.IS.App.3a'!P274/'Tab. RF.IS.App.3a'!P291*100</f>
        <v>3.5817236761468099</v>
      </c>
      <c r="Q274" s="102"/>
      <c r="R274" s="41">
        <f>'Tab. RF.IS.App.3a'!R274/'Tab. RF.IS.App.3a'!R291*100</f>
        <v>2.5252525252525251</v>
      </c>
      <c r="S274" s="41">
        <f>'Tab. RF.IS.App.3a'!S274/'Tab. RF.IS.App.3a'!S291*100</f>
        <v>1.7777777777777777</v>
      </c>
      <c r="T274" s="41">
        <f>'Tab. RF.IS.App.3a'!T274/'Tab. RF.IS.App.3a'!T291*100</f>
        <v>6.9236333574454898</v>
      </c>
      <c r="U274" s="41">
        <f>'Tab. RF.IS.App.3a'!U274/'Tab. RF.IS.App.3a'!U291*100</f>
        <v>6.9979886020784452</v>
      </c>
      <c r="V274" s="102"/>
      <c r="W274" s="41">
        <f>'Tab. RF.IS.App.3a'!W274/'Tab. RF.IS.App.3a'!W291*100</f>
        <v>2.1419828641370868</v>
      </c>
      <c r="X274" s="41">
        <f>'Tab. RF.IS.App.3a'!X274/'Tab. RF.IS.App.3a'!X291*100</f>
        <v>1.6548463356973995</v>
      </c>
      <c r="Y274" s="41">
        <f>'Tab. RF.IS.App.3a'!Y274/'Tab. RF.IS.App.3a'!Y291*100</f>
        <v>3.9702246558298433</v>
      </c>
      <c r="Z274" s="41">
        <f>'Tab. RF.IS.App.3a'!Z274/'Tab. RF.IS.App.3a'!Z291*100</f>
        <v>4.1917180378328558</v>
      </c>
    </row>
    <row r="275" spans="1:26" x14ac:dyDescent="0.3">
      <c r="A275" s="146" t="s">
        <v>7</v>
      </c>
      <c r="B275" s="147"/>
      <c r="C275" s="40">
        <f>'Tab. RF.IS.App.3a'!C275/'Tab. RF.IS.App.3a'!C291*100</f>
        <v>9.4616356098912195</v>
      </c>
      <c r="D275" s="40">
        <f>'Tab. RF.IS.App.3a'!D275/'Tab. RF.IS.App.3a'!D291*100</f>
        <v>9.8940842159648668</v>
      </c>
      <c r="E275" s="40">
        <f>'Tab. RF.IS.App.3a'!E275/'Tab. RF.IS.App.3a'!E291*100</f>
        <v>9.747204666990763</v>
      </c>
      <c r="F275" s="40">
        <f>'Tab. RF.IS.App.3a'!F275/'Tab. RF.IS.App.3a'!F291*100</f>
        <v>9.1890916250984507</v>
      </c>
      <c r="G275" s="102"/>
      <c r="H275" s="41">
        <f>'Tab. RF.IS.App.3a'!H275/'Tab. RF.IS.App.3a'!H291*100</f>
        <v>9.3590247738891073</v>
      </c>
      <c r="I275" s="41">
        <f>'Tab. RF.IS.App.3a'!I275/'Tab. RF.IS.App.3a'!I291*100</f>
        <v>15.686274509803921</v>
      </c>
      <c r="J275" s="41">
        <f>'Tab. RF.IS.App.3a'!J275/'Tab. RF.IS.App.3a'!J291*100</f>
        <v>8.9990836103018612</v>
      </c>
      <c r="K275" s="41">
        <f>'Tab. RF.IS.App.3a'!K275/'Tab. RF.IS.App.3a'!K291*100</f>
        <v>10.845056851031028</v>
      </c>
      <c r="L275" s="102"/>
      <c r="M275" s="41">
        <f>'Tab. RF.IS.App.3a'!M275/'Tab. RF.IS.App.3a'!M291*100</f>
        <v>8.2066869300911858</v>
      </c>
      <c r="N275" s="41">
        <f>'Tab. RF.IS.App.3a'!N275/'Tab. RF.IS.App.3a'!N291*100</f>
        <v>6.9841269841269842</v>
      </c>
      <c r="O275" s="41">
        <f>'Tab. RF.IS.App.3a'!O275/'Tab. RF.IS.App.3a'!O291*100</f>
        <v>8.7041884816753932</v>
      </c>
      <c r="P275" s="41">
        <f>'Tab. RF.IS.App.3a'!P275/'Tab. RF.IS.App.3a'!P291*100</f>
        <v>8.5117007512994523</v>
      </c>
      <c r="Q275" s="102"/>
      <c r="R275" s="41">
        <f>'Tab. RF.IS.App.3a'!R275/'Tab. RF.IS.App.3a'!R291*100</f>
        <v>9.5959595959595951</v>
      </c>
      <c r="S275" s="41">
        <f>'Tab. RF.IS.App.3a'!S275/'Tab. RF.IS.App.3a'!S291*100</f>
        <v>12.444444444444445</v>
      </c>
      <c r="T275" s="41">
        <f>'Tab. RF.IS.App.3a'!T275/'Tab. RF.IS.App.3a'!T291*100</f>
        <v>7.771003410147773</v>
      </c>
      <c r="U275" s="41">
        <f>'Tab. RF.IS.App.3a'!U275/'Tab. RF.IS.App.3a'!U291*100</f>
        <v>7.7690244720080459</v>
      </c>
      <c r="V275" s="102"/>
      <c r="W275" s="41">
        <f>'Tab. RF.IS.App.3a'!W275/'Tab. RF.IS.App.3a'!W291*100</f>
        <v>9.271725826193391</v>
      </c>
      <c r="X275" s="41">
        <f>'Tab. RF.IS.App.3a'!X275/'Tab. RF.IS.App.3a'!X291*100</f>
        <v>11.583924349881796</v>
      </c>
      <c r="Y275" s="41">
        <f>'Tab. RF.IS.App.3a'!Y275/'Tab. RF.IS.App.3a'!Y291*100</f>
        <v>8.887017799777972</v>
      </c>
      <c r="Z275" s="41">
        <f>'Tab. RF.IS.App.3a'!Z275/'Tab. RF.IS.App.3a'!Z291*100</f>
        <v>9.665389786651108</v>
      </c>
    </row>
    <row r="276" spans="1:26" x14ac:dyDescent="0.3">
      <c r="A276" s="136" t="s">
        <v>8</v>
      </c>
      <c r="B276" s="148"/>
      <c r="C276" s="57">
        <f>SUM(C268:C275)</f>
        <v>49.451870214134473</v>
      </c>
      <c r="D276" s="57">
        <f t="shared" ref="D276" si="568">SUM(D268:D275)</f>
        <v>47.662102815809867</v>
      </c>
      <c r="E276" s="57">
        <f t="shared" ref="E276" si="569">SUM(E268:E275)</f>
        <v>47.301895964997556</v>
      </c>
      <c r="F276" s="57">
        <f t="shared" ref="F276" si="570">SUM(F268:F275)</f>
        <v>47.651942767130478</v>
      </c>
      <c r="G276" s="107"/>
      <c r="H276" s="56">
        <f t="shared" ref="H276" si="571">SUM(H268:H275)</f>
        <v>47.699567440031458</v>
      </c>
      <c r="I276" s="56">
        <f t="shared" ref="I276" si="572">SUM(I268:I275)</f>
        <v>62.091503267973856</v>
      </c>
      <c r="J276" s="56">
        <f t="shared" ref="J276" si="573">SUM(J268:J275)</f>
        <v>47.868368142464405</v>
      </c>
      <c r="K276" s="56">
        <f t="shared" ref="K276" si="574">SUM(K268:K275)</f>
        <v>50.825464122823931</v>
      </c>
      <c r="L276" s="107"/>
      <c r="M276" s="43">
        <f t="shared" ref="M276" si="575">SUM(M268:M275)</f>
        <v>34.954407294832826</v>
      </c>
      <c r="N276" s="56">
        <f t="shared" ref="N276" si="576">SUM(N268:N275)</f>
        <v>40.952380952380949</v>
      </c>
      <c r="O276" s="56">
        <f t="shared" ref="O276" si="577">SUM(O268:O275)</f>
        <v>43.998691099476446</v>
      </c>
      <c r="P276" s="56">
        <f t="shared" ref="P276" si="578">SUM(P268:P275)</f>
        <v>43.493655945706699</v>
      </c>
      <c r="Q276" s="107"/>
      <c r="R276" s="56">
        <f t="shared" ref="R276" si="579">SUM(R268:R275)</f>
        <v>46.969696969696969</v>
      </c>
      <c r="S276" s="56">
        <f t="shared" ref="S276" si="580">SUM(S268:S275)</f>
        <v>50.222222222222221</v>
      </c>
      <c r="T276" s="56">
        <f t="shared" ref="T276" si="581">SUM(T268:T275)</f>
        <v>50.346181667872273</v>
      </c>
      <c r="U276" s="56">
        <f t="shared" ref="U276" si="582">SUM(U268:U275)</f>
        <v>50.963794837412003</v>
      </c>
      <c r="V276" s="107"/>
      <c r="W276" s="56">
        <f t="shared" ref="W276" si="583">SUM(W268:W275)</f>
        <v>46.328029375764991</v>
      </c>
      <c r="X276" s="56">
        <f t="shared" ref="X276" si="584">SUM(X268:X275)</f>
        <v>51.063829787234049</v>
      </c>
      <c r="Y276" s="56">
        <f t="shared" ref="Y276" si="585">SUM(Y268:Y275)</f>
        <v>47.362747569222854</v>
      </c>
      <c r="Z276" s="56">
        <f t="shared" ref="Z276" si="586">SUM(Z268:Z275)</f>
        <v>48.107934414030453</v>
      </c>
    </row>
    <row r="277" spans="1:26" x14ac:dyDescent="0.3">
      <c r="A277" s="146" t="s">
        <v>9</v>
      </c>
      <c r="B277" s="147"/>
      <c r="C277" s="40">
        <f>'Tab. RF.IS.App.3a'!C277/'Tab. RF.IS.App.3a'!C291*100</f>
        <v>8.856932257261839</v>
      </c>
      <c r="D277" s="40">
        <f>'Tab. RF.IS.App.3a'!D277/'Tab. RF.IS.App.3a'!D291*100</f>
        <v>7.4657711185740121</v>
      </c>
      <c r="E277" s="40">
        <f>'Tab. RF.IS.App.3a'!E277/'Tab. RF.IS.App.3a'!E291*100</f>
        <v>7.4380165289256199</v>
      </c>
      <c r="F277" s="40">
        <f>'Tab. RF.IS.App.3a'!F277/'Tab. RF.IS.App.3a'!F291*100</f>
        <v>8.2974533998424782</v>
      </c>
      <c r="G277" s="102"/>
      <c r="H277" s="41">
        <f>'Tab. RF.IS.App.3a'!H277/'Tab. RF.IS.App.3a'!H291*100</f>
        <v>6.9602831301612262</v>
      </c>
      <c r="I277" s="41">
        <f>'Tab. RF.IS.App.3a'!I277/'Tab. RF.IS.App.3a'!I291*100</f>
        <v>6.5359477124183014</v>
      </c>
      <c r="J277" s="41">
        <f>'Tab. RF.IS.App.3a'!J277/'Tab. RF.IS.App.3a'!J291*100</f>
        <v>8.458140139236523</v>
      </c>
      <c r="K277" s="41">
        <f>'Tab. RF.IS.App.3a'!K277/'Tab. RF.IS.App.3a'!K291*100</f>
        <v>9.5281685617010332</v>
      </c>
      <c r="L277" s="102"/>
      <c r="M277" s="41">
        <f>'Tab. RF.IS.App.3a'!M277/'Tab. RF.IS.App.3a'!M291*100</f>
        <v>6.3829787234042552</v>
      </c>
      <c r="N277" s="41">
        <f>'Tab. RF.IS.App.3a'!N277/'Tab. RF.IS.App.3a'!N291*100</f>
        <v>7.6190476190476195</v>
      </c>
      <c r="O277" s="41">
        <f>'Tab. RF.IS.App.3a'!O277/'Tab. RF.IS.App.3a'!O291*100</f>
        <v>6.1551047120418847</v>
      </c>
      <c r="P277" s="41">
        <f>'Tab. RF.IS.App.3a'!P277/'Tab. RF.IS.App.3a'!P291*100</f>
        <v>6.7798533717683904</v>
      </c>
      <c r="Q277" s="102"/>
      <c r="R277" s="41">
        <f>'Tab. RF.IS.App.3a'!R277/'Tab. RF.IS.App.3a'!R291*100</f>
        <v>10.606060606060606</v>
      </c>
      <c r="S277" s="41">
        <f>'Tab. RF.IS.App.3a'!S277/'Tab. RF.IS.App.3a'!S291*100</f>
        <v>9.7777777777777786</v>
      </c>
      <c r="T277" s="41">
        <f>'Tab. RF.IS.App.3a'!T277/'Tab. RF.IS.App.3a'!T291*100</f>
        <v>9.1763976438979018</v>
      </c>
      <c r="U277" s="41">
        <f>'Tab. RF.IS.App.3a'!U277/'Tab. RF.IS.App.3a'!U291*100</f>
        <v>10.283271873952398</v>
      </c>
      <c r="V277" s="102"/>
      <c r="W277" s="41">
        <f>'Tab. RF.IS.App.3a'!W277/'Tab. RF.IS.App.3a'!W291*100</f>
        <v>7.3439412484700126</v>
      </c>
      <c r="X277" s="41">
        <f>'Tab. RF.IS.App.3a'!X277/'Tab. RF.IS.App.3a'!X291*100</f>
        <v>7.8014184397163122</v>
      </c>
      <c r="Y277" s="41">
        <f>'Tab. RF.IS.App.3a'!Y277/'Tab. RF.IS.App.3a'!Y291*100</f>
        <v>8.1179644218960334</v>
      </c>
      <c r="Z277" s="41">
        <f>'Tab. RF.IS.App.3a'!Z277/'Tab. RF.IS.App.3a'!Z291*100</f>
        <v>8.5804645813778464</v>
      </c>
    </row>
    <row r="278" spans="1:26" x14ac:dyDescent="0.3">
      <c r="A278" s="146" t="s">
        <v>10</v>
      </c>
      <c r="B278" s="147"/>
      <c r="C278" s="40">
        <f>'Tab. RF.IS.App.3a'!C278/'Tab. RF.IS.App.3a'!C291*100</f>
        <v>1.3676248961252975</v>
      </c>
      <c r="D278" s="40">
        <f>'Tab. RF.IS.App.3a'!D278/'Tab. RF.IS.App.3a'!D291*100</f>
        <v>1.9116507362438646</v>
      </c>
      <c r="E278" s="40">
        <f>'Tab. RF.IS.App.3a'!E278/'Tab. RF.IS.App.3a'!E291*100</f>
        <v>1.9202722411278561</v>
      </c>
      <c r="F278" s="40">
        <f>'Tab. RF.IS.App.3a'!F278/'Tab. RF.IS.App.3a'!F291*100</f>
        <v>1.336965082698871</v>
      </c>
      <c r="G278" s="102"/>
      <c r="H278" s="41">
        <f>'Tab. RF.IS.App.3a'!H278/'Tab. RF.IS.App.3a'!H291*100</f>
        <v>1.6909162406606373</v>
      </c>
      <c r="I278" s="41">
        <f>'Tab. RF.IS.App.3a'!I278/'Tab. RF.IS.App.3a'!I291*100</f>
        <v>3.2679738562091507</v>
      </c>
      <c r="J278" s="41">
        <f>'Tab. RF.IS.App.3a'!J278/'Tab. RF.IS.App.3a'!J291*100</f>
        <v>1.3321844268461149</v>
      </c>
      <c r="K278" s="41">
        <f>'Tab. RF.IS.App.3a'!K278/'Tab. RF.IS.App.3a'!K291*100</f>
        <v>1.4437592342776386</v>
      </c>
      <c r="L278" s="102"/>
      <c r="M278" s="41">
        <f>'Tab. RF.IS.App.3a'!M278/'Tab. RF.IS.App.3a'!M291*100</f>
        <v>2.43161094224924</v>
      </c>
      <c r="N278" s="41">
        <f>'Tab. RF.IS.App.3a'!N278/'Tab. RF.IS.App.3a'!N291*100</f>
        <v>1.9047619047619049</v>
      </c>
      <c r="O278" s="41">
        <f>'Tab. RF.IS.App.3a'!O278/'Tab. RF.IS.App.3a'!O291*100</f>
        <v>1.3089005235602094</v>
      </c>
      <c r="P278" s="41">
        <f>'Tab. RF.IS.App.3a'!P278/'Tab. RF.IS.App.3a'!P291*100</f>
        <v>1.2234151213201081</v>
      </c>
      <c r="Q278" s="102"/>
      <c r="R278" s="41">
        <f>'Tab. RF.IS.App.3a'!R278/'Tab. RF.IS.App.3a'!R291*100</f>
        <v>1.7676767676767675</v>
      </c>
      <c r="S278" s="41">
        <f>'Tab. RF.IS.App.3a'!S278/'Tab. RF.IS.App.3a'!S291*100</f>
        <v>2.2222222222222223</v>
      </c>
      <c r="T278" s="41">
        <f>'Tab. RF.IS.App.3a'!T278/'Tab. RF.IS.App.3a'!T291*100</f>
        <v>1.3433915469670352</v>
      </c>
      <c r="U278" s="41">
        <f>'Tab. RF.IS.App.3a'!U278/'Tab. RF.IS.App.3a'!U291*100</f>
        <v>1.3241702983573582</v>
      </c>
      <c r="V278" s="102"/>
      <c r="W278" s="41">
        <f>'Tab. RF.IS.App.3a'!W278/'Tab. RF.IS.App.3a'!W291*100</f>
        <v>1.7747858017135865</v>
      </c>
      <c r="X278" s="41">
        <f>'Tab. RF.IS.App.3a'!X278/'Tab. RF.IS.App.3a'!X291*100</f>
        <v>2.4822695035460995</v>
      </c>
      <c r="Y278" s="41">
        <f>'Tab. RF.IS.App.3a'!Y278/'Tab. RF.IS.App.3a'!Y291*100</f>
        <v>1.3289499793524722</v>
      </c>
      <c r="Z278" s="41">
        <f>'Tab. RF.IS.App.3a'!Z278/'Tab. RF.IS.App.3a'!Z291*100</f>
        <v>1.3496029833329104</v>
      </c>
    </row>
    <row r="279" spans="1:26" x14ac:dyDescent="0.3">
      <c r="A279" s="146" t="s">
        <v>11</v>
      </c>
      <c r="B279" s="147"/>
      <c r="C279" s="40">
        <f>'Tab. RF.IS.App.3a'!C279/'Tab. RF.IS.App.3a'!C291*100</f>
        <v>3.1587299351634059</v>
      </c>
      <c r="D279" s="40">
        <f>'Tab. RF.IS.App.3a'!D279/'Tab. RF.IS.App.3a'!D291*100</f>
        <v>2.7383105140790494</v>
      </c>
      <c r="E279" s="40">
        <f>'Tab. RF.IS.App.3a'!E279/'Tab. RF.IS.App.3a'!E291*100</f>
        <v>2.6494895478852696</v>
      </c>
      <c r="F279" s="40">
        <f>'Tab. RF.IS.App.3a'!F279/'Tab. RF.IS.App.3a'!F291*100</f>
        <v>3.2403517983722763</v>
      </c>
      <c r="G279" s="102"/>
      <c r="H279" s="41">
        <f>'Tab. RF.IS.App.3a'!H279/'Tab. RF.IS.App.3a'!H291*100</f>
        <v>2.7133307117577665</v>
      </c>
      <c r="I279" s="41">
        <f>'Tab. RF.IS.App.3a'!I279/'Tab. RF.IS.App.3a'!I291*100</f>
        <v>2.2875816993464051</v>
      </c>
      <c r="J279" s="41">
        <f>'Tab. RF.IS.App.3a'!J279/'Tab. RF.IS.App.3a'!J291*100</f>
        <v>3.143763762942295</v>
      </c>
      <c r="K279" s="41">
        <f>'Tab. RF.IS.App.3a'!K279/'Tab. RF.IS.App.3a'!K291*100</f>
        <v>3.5893235690884562</v>
      </c>
      <c r="L279" s="102"/>
      <c r="M279" s="41">
        <f>'Tab. RF.IS.App.3a'!M279/'Tab. RF.IS.App.3a'!M291*100</f>
        <v>1.5197568389057752</v>
      </c>
      <c r="N279" s="41">
        <f>'Tab. RF.IS.App.3a'!N279/'Tab. RF.IS.App.3a'!N291*100</f>
        <v>1.9047619047619049</v>
      </c>
      <c r="O279" s="41">
        <f>'Tab. RF.IS.App.3a'!O279/'Tab. RF.IS.App.3a'!O291*100</f>
        <v>3.1773560209424083</v>
      </c>
      <c r="P279" s="41">
        <f>'Tab. RF.IS.App.3a'!P279/'Tab. RF.IS.App.3a'!P291*100</f>
        <v>3.1368454502122249</v>
      </c>
      <c r="Q279" s="102"/>
      <c r="R279" s="41">
        <f>'Tab. RF.IS.App.3a'!R279/'Tab. RF.IS.App.3a'!R291*100</f>
        <v>2.5252525252525251</v>
      </c>
      <c r="S279" s="41">
        <f>'Tab. RF.IS.App.3a'!S279/'Tab. RF.IS.App.3a'!S291*100</f>
        <v>5.3333333333333339</v>
      </c>
      <c r="T279" s="41">
        <f>'Tab. RF.IS.App.3a'!T279/'Tab. RF.IS.App.3a'!T291*100</f>
        <v>3.0071303089800558</v>
      </c>
      <c r="U279" s="41">
        <f>'Tab. RF.IS.App.3a'!U279/'Tab. RF.IS.App.3a'!U291*100</f>
        <v>3.3355682199128394</v>
      </c>
      <c r="V279" s="102"/>
      <c r="W279" s="41">
        <f>'Tab. RF.IS.App.3a'!W279/'Tab. RF.IS.App.3a'!W291*100</f>
        <v>2.5703794369645041</v>
      </c>
      <c r="X279" s="41">
        <f>'Tab. RF.IS.App.3a'!X279/'Tab. RF.IS.App.3a'!X291*100</f>
        <v>2.9550827423167849</v>
      </c>
      <c r="Y279" s="41">
        <f>'Tab. RF.IS.App.3a'!Y279/'Tab. RF.IS.App.3a'!Y291*100</f>
        <v>3.1421783410113537</v>
      </c>
      <c r="Z279" s="41">
        <f>'Tab. RF.IS.App.3a'!Z279/'Tab. RF.IS.App.3a'!Z291*100</f>
        <v>3.3951478559408748</v>
      </c>
    </row>
    <row r="280" spans="1:26" x14ac:dyDescent="0.3">
      <c r="A280" s="146" t="s">
        <v>12</v>
      </c>
      <c r="B280" s="147"/>
      <c r="C280" s="40">
        <f>'Tab. RF.IS.App.3a'!C280/'Tab. RF.IS.App.3a'!C291*100</f>
        <v>13.056521922843983</v>
      </c>
      <c r="D280" s="40">
        <f>'Tab. RF.IS.App.3a'!D280/'Tab. RF.IS.App.3a'!D291*100</f>
        <v>10.953242056316197</v>
      </c>
      <c r="E280" s="40">
        <f>'Tab. RF.IS.App.3a'!E280/'Tab. RF.IS.App.3a'!E291*100</f>
        <v>10.938259601361205</v>
      </c>
      <c r="F280" s="40">
        <f>'Tab. RF.IS.App.3a'!F280/'Tab. RF.IS.App.3a'!F291*100</f>
        <v>12.776319243896037</v>
      </c>
      <c r="G280" s="102"/>
      <c r="H280" s="41">
        <f>'Tab. RF.IS.App.3a'!H280/'Tab. RF.IS.App.3a'!H291*100</f>
        <v>10.8926464805348</v>
      </c>
      <c r="I280" s="41">
        <f>'Tab. RF.IS.App.3a'!I280/'Tab. RF.IS.App.3a'!I291*100</f>
        <v>7.5163398692810457</v>
      </c>
      <c r="J280" s="41">
        <f>'Tab. RF.IS.App.3a'!J280/'Tab. RF.IS.App.3a'!J291*100</f>
        <v>12.989482034658678</v>
      </c>
      <c r="K280" s="41">
        <f>'Tab. RF.IS.App.3a'!K280/'Tab. RF.IS.App.3a'!K291*100</f>
        <v>12.263120704053447</v>
      </c>
      <c r="L280" s="102"/>
      <c r="M280" s="41">
        <f>'Tab. RF.IS.App.3a'!M280/'Tab. RF.IS.App.3a'!M291*100</f>
        <v>12.158054711246201</v>
      </c>
      <c r="N280" s="41">
        <f>'Tab. RF.IS.App.3a'!N280/'Tab. RF.IS.App.3a'!N291*100</f>
        <v>10.793650793650794</v>
      </c>
      <c r="O280" s="41">
        <f>'Tab. RF.IS.App.3a'!O280/'Tab. RF.IS.App.3a'!O291*100</f>
        <v>12.228403141361257</v>
      </c>
      <c r="P280" s="41">
        <f>'Tab. RF.IS.App.3a'!P280/'Tab. RF.IS.App.3a'!P291*100</f>
        <v>12.717615815874888</v>
      </c>
      <c r="Q280" s="102"/>
      <c r="R280" s="41">
        <f>'Tab. RF.IS.App.3a'!R280/'Tab. RF.IS.App.3a'!R291*100</f>
        <v>13.888888888888889</v>
      </c>
      <c r="S280" s="41">
        <f>'Tab. RF.IS.App.3a'!S280/'Tab. RF.IS.App.3a'!S291*100</f>
        <v>9.3333333333333339</v>
      </c>
      <c r="T280" s="41">
        <f>'Tab. RF.IS.App.3a'!T280/'Tab. RF.IS.App.3a'!T291*100</f>
        <v>14.177947711067478</v>
      </c>
      <c r="U280" s="41">
        <f>'Tab. RF.IS.App.3a'!U280/'Tab. RF.IS.App.3a'!U291*100</f>
        <v>13.325511230305063</v>
      </c>
      <c r="V280" s="102"/>
      <c r="W280" s="41">
        <f>'Tab. RF.IS.App.3a'!W280/'Tab. RF.IS.App.3a'!W291*100</f>
        <v>11.383108935128519</v>
      </c>
      <c r="X280" s="41">
        <f>'Tab. RF.IS.App.3a'!X280/'Tab. RF.IS.App.3a'!X291*100</f>
        <v>9.2198581560283674</v>
      </c>
      <c r="Y280" s="41">
        <f>'Tab. RF.IS.App.3a'!Y280/'Tab. RF.IS.App.3a'!Y291*100</f>
        <v>12.926425081651589</v>
      </c>
      <c r="Z280" s="41">
        <f>'Tab. RF.IS.App.3a'!Z280/'Tab. RF.IS.App.3a'!Z291*100</f>
        <v>12.539638245516121</v>
      </c>
    </row>
    <row r="281" spans="1:26" x14ac:dyDescent="0.3">
      <c r="A281" s="149" t="s">
        <v>13</v>
      </c>
      <c r="B281" s="150"/>
      <c r="C281" s="42">
        <f>SUM(C277:C280)</f>
        <v>26.439809011394523</v>
      </c>
      <c r="D281" s="110">
        <f t="shared" ref="D281" si="587">SUM(D277:D280)</f>
        <v>23.068974425213124</v>
      </c>
      <c r="E281" s="110">
        <f t="shared" ref="E281" si="588">SUM(E277:E280)</f>
        <v>22.946037919299954</v>
      </c>
      <c r="F281" s="110">
        <f t="shared" ref="F281" si="589">SUM(F277:F280)</f>
        <v>25.651089524809663</v>
      </c>
      <c r="G281" s="107"/>
      <c r="H281" s="168">
        <f>SUM(H277:H280)</f>
        <v>22.257176563114431</v>
      </c>
      <c r="I281" s="43">
        <f t="shared" ref="I281" si="590">SUM(I277:I280)</f>
        <v>19.607843137254903</v>
      </c>
      <c r="J281" s="168">
        <f t="shared" ref="J281" si="591">SUM(J277:J280)</f>
        <v>25.923570363683613</v>
      </c>
      <c r="K281" s="43">
        <f t="shared" ref="K281" si="592">SUM(K277:K280)</f>
        <v>26.824372069120578</v>
      </c>
      <c r="L281" s="107"/>
      <c r="M281" s="168">
        <f>SUM(M277:M280)</f>
        <v>22.492401215805472</v>
      </c>
      <c r="N281" s="168">
        <f t="shared" ref="N281" si="593">SUM(N277:N280)</f>
        <v>22.222222222222221</v>
      </c>
      <c r="O281" s="168">
        <f t="shared" ref="O281" si="594">SUM(O277:O280)</f>
        <v>22.869764397905762</v>
      </c>
      <c r="P281" s="168">
        <f t="shared" ref="P281" si="595">SUM(P277:P280)</f>
        <v>23.857729759175612</v>
      </c>
      <c r="Q281" s="107"/>
      <c r="R281" s="43">
        <f>SUM(R277:R280)</f>
        <v>28.787878787878789</v>
      </c>
      <c r="S281" s="43">
        <f t="shared" ref="S281" si="596">SUM(S277:S280)</f>
        <v>26.666666666666671</v>
      </c>
      <c r="T281" s="43">
        <f t="shared" ref="T281" si="597">SUM(T277:T280)</f>
        <v>27.704867210912472</v>
      </c>
      <c r="U281" s="43">
        <f t="shared" ref="U281" si="598">SUM(U277:U280)</f>
        <v>28.268521622527658</v>
      </c>
      <c r="V281" s="107"/>
      <c r="W281" s="168">
        <f>SUM(W277:W280)</f>
        <v>23.072215422276621</v>
      </c>
      <c r="X281" s="168">
        <f t="shared" ref="X281" si="599">SUM(X277:X280)</f>
        <v>22.458628841607563</v>
      </c>
      <c r="Y281" s="168">
        <f t="shared" ref="Y281" si="600">SUM(Y277:Y280)</f>
        <v>25.515517823911448</v>
      </c>
      <c r="Z281" s="168">
        <f t="shared" ref="Z281" si="601">SUM(Z277:Z280)</f>
        <v>25.864853666167754</v>
      </c>
    </row>
    <row r="282" spans="1:26" x14ac:dyDescent="0.3">
      <c r="A282" s="146" t="s">
        <v>14</v>
      </c>
      <c r="B282" s="147"/>
      <c r="C282" s="40">
        <f>'Tab. RF.IS.App.3a'!C282/'Tab. RF.IS.App.3a'!C291*100</f>
        <v>1.9244402503321643</v>
      </c>
      <c r="D282" s="40">
        <f>'Tab. RF.IS.App.3a'!D282/'Tab. RF.IS.App.3a'!D291*100</f>
        <v>2.0149832084732626</v>
      </c>
      <c r="E282" s="40">
        <f>'Tab. RF.IS.App.3a'!E282/'Tab. RF.IS.App.3a'!E291*100</f>
        <v>1.9202722411278561</v>
      </c>
      <c r="F282" s="40">
        <f>'Tab. RF.IS.App.3a'!F282/'Tab. RF.IS.App.3a'!F291*100</f>
        <v>2.09274087687057</v>
      </c>
      <c r="G282" s="102"/>
      <c r="H282" s="41">
        <f>'Tab. RF.IS.App.3a'!H282/'Tab. RF.IS.App.3a'!H291*100</f>
        <v>1.8088871411718443</v>
      </c>
      <c r="I282" s="41">
        <f>'Tab. RF.IS.App.3a'!I282/'Tab. RF.IS.App.3a'!I291*100</f>
        <v>2.2875816993464051</v>
      </c>
      <c r="J282" s="41">
        <f>'Tab. RF.IS.App.3a'!J282/'Tab. RF.IS.App.3a'!J291*100</f>
        <v>2.0468316168123319</v>
      </c>
      <c r="K282" s="41">
        <f>'Tab. RF.IS.App.3a'!K282/'Tab. RF.IS.App.3a'!K291*100</f>
        <v>2.1198689535555983</v>
      </c>
      <c r="L282" s="102"/>
      <c r="M282" s="41">
        <f>'Tab. RF.IS.App.3a'!M282/'Tab. RF.IS.App.3a'!M291*100</f>
        <v>2.735562310030395</v>
      </c>
      <c r="N282" s="41">
        <f>'Tab. RF.IS.App.3a'!N282/'Tab. RF.IS.App.3a'!N291*100</f>
        <v>2.2222222222222223</v>
      </c>
      <c r="O282" s="41">
        <f>'Tab. RF.IS.App.3a'!O282/'Tab. RF.IS.App.3a'!O291*100</f>
        <v>2.3592931937172774</v>
      </c>
      <c r="P282" s="41">
        <f>'Tab. RF.IS.App.3a'!P282/'Tab. RF.IS.App.3a'!P291*100</f>
        <v>2.3560387679596886</v>
      </c>
      <c r="Q282" s="102"/>
      <c r="R282" s="41">
        <f>'Tab. RF.IS.App.3a'!R282/'Tab. RF.IS.App.3a'!R291*100</f>
        <v>1.7676767676767675</v>
      </c>
      <c r="S282" s="41">
        <f>'Tab. RF.IS.App.3a'!S282/'Tab. RF.IS.App.3a'!S291*100</f>
        <v>1.3333333333333335</v>
      </c>
      <c r="T282" s="41">
        <f>'Tab. RF.IS.App.3a'!T282/'Tab. RF.IS.App.3a'!T291*100</f>
        <v>1.4570631394027074</v>
      </c>
      <c r="U282" s="41">
        <f>'Tab. RF.IS.App.3a'!U282/'Tab. RF.IS.App.3a'!U291*100</f>
        <v>1.3744552463962454</v>
      </c>
      <c r="V282" s="102"/>
      <c r="W282" s="41">
        <f>'Tab. RF.IS.App.3a'!W282/'Tab. RF.IS.App.3a'!W291*100</f>
        <v>1.8971848225214198</v>
      </c>
      <c r="X282" s="41">
        <f>'Tab. RF.IS.App.3a'!X282/'Tab. RF.IS.App.3a'!X291*100</f>
        <v>2.0094562647754137</v>
      </c>
      <c r="Y282" s="41">
        <f>'Tab. RF.IS.App.3a'!Y282/'Tab. RF.IS.App.3a'!Y291*100</f>
        <v>2.067434289912744</v>
      </c>
      <c r="Z282" s="41">
        <f>'Tab. RF.IS.App.3a'!Z282/'Tab. RF.IS.App.3a'!Z291*100</f>
        <v>2.1326433107553888</v>
      </c>
    </row>
    <row r="283" spans="1:26" x14ac:dyDescent="0.3">
      <c r="A283" s="146" t="s">
        <v>15</v>
      </c>
      <c r="B283" s="147"/>
      <c r="C283" s="40">
        <f>'Tab. RF.IS.App.3a'!C283/'Tab. RF.IS.App.3a'!C291*100</f>
        <v>0.30845504866265722</v>
      </c>
      <c r="D283" s="40">
        <f>'Tab. RF.IS.App.3a'!D283/'Tab. RF.IS.App.3a'!D291*100</f>
        <v>0.69749418754843706</v>
      </c>
      <c r="E283" s="40">
        <f>'Tab. RF.IS.App.3a'!E283/'Tab. RF.IS.App.3a'!E291*100</f>
        <v>0.68060281964025282</v>
      </c>
      <c r="F283" s="40">
        <f>'Tab. RF.IS.App.3a'!F283/'Tab. RF.IS.App.3a'!F291*100</f>
        <v>0.34654765030191653</v>
      </c>
      <c r="G283" s="102"/>
      <c r="H283" s="41">
        <f>'Tab. RF.IS.App.3a'!H283/'Tab. RF.IS.App.3a'!H291*100</f>
        <v>0.66850176956350771</v>
      </c>
      <c r="I283" s="41">
        <f>'Tab. RF.IS.App.3a'!I283/'Tab. RF.IS.App.3a'!I291*100</f>
        <v>0.65359477124183007</v>
      </c>
      <c r="J283" s="41">
        <f>'Tab. RF.IS.App.3a'!J283/'Tab. RF.IS.App.3a'!J291*100</f>
        <v>0.33167836089341157</v>
      </c>
      <c r="K283" s="41">
        <f>'Tab. RF.IS.App.3a'!K283/'Tab. RF.IS.App.3a'!K291*100</f>
        <v>0.2794372711505107</v>
      </c>
      <c r="L283" s="102"/>
      <c r="M283" s="41">
        <f>'Tab. RF.IS.App.3a'!M283/'Tab. RF.IS.App.3a'!M291*100</f>
        <v>0.91185410334346495</v>
      </c>
      <c r="N283" s="41">
        <f>'Tab. RF.IS.App.3a'!N283/'Tab. RF.IS.App.3a'!N291*100</f>
        <v>0.63492063492063489</v>
      </c>
      <c r="O283" s="41">
        <f>'Tab. RF.IS.App.3a'!O283/'Tab. RF.IS.App.3a'!O291*100</f>
        <v>0.44175392670157071</v>
      </c>
      <c r="P283" s="41">
        <f>'Tab. RF.IS.App.3a'!P283/'Tab. RF.IS.App.3a'!P291*100</f>
        <v>0.45622716026965071</v>
      </c>
      <c r="Q283" s="102"/>
      <c r="R283" s="41">
        <f>'Tab. RF.IS.App.3a'!R283/'Tab. RF.IS.App.3a'!R291*100</f>
        <v>0.50505050505050508</v>
      </c>
      <c r="S283" s="41">
        <f>'Tab. RF.IS.App.3a'!S283/'Tab. RF.IS.App.3a'!S291*100</f>
        <v>0.88888888888888884</v>
      </c>
      <c r="T283" s="41">
        <f>'Tab. RF.IS.App.3a'!T283/'Tab. RF.IS.App.3a'!T291*100</f>
        <v>0.35134855843753232</v>
      </c>
      <c r="U283" s="41">
        <f>'Tab. RF.IS.App.3a'!U283/'Tab. RF.IS.App.3a'!U291*100</f>
        <v>0.22628226617499159</v>
      </c>
      <c r="V283" s="102"/>
      <c r="W283" s="41">
        <f>'Tab. RF.IS.App.3a'!W283/'Tab. RF.IS.App.3a'!W291*100</f>
        <v>0.67319461444308448</v>
      </c>
      <c r="X283" s="41">
        <f>'Tab. RF.IS.App.3a'!X283/'Tab. RF.IS.App.3a'!X291*100</f>
        <v>0.70921985815602839</v>
      </c>
      <c r="Y283" s="41">
        <f>'Tab. RF.IS.App.3a'!Y283/'Tab. RF.IS.App.3a'!Y291*100</f>
        <v>0.35073982505912699</v>
      </c>
      <c r="Z283" s="41">
        <f>'Tab. RF.IS.App.3a'!Z283/'Tab. RF.IS.App.3a'!Z291*100</f>
        <v>0.33993759354625941</v>
      </c>
    </row>
    <row r="284" spans="1:26" x14ac:dyDescent="0.3">
      <c r="A284" s="146" t="s">
        <v>16</v>
      </c>
      <c r="B284" s="147"/>
      <c r="C284" s="40">
        <f>'Tab. RF.IS.App.3a'!C284/'Tab. RF.IS.App.3a'!C291*100</f>
        <v>5.2249562200406583</v>
      </c>
      <c r="D284" s="40">
        <f>'Tab. RF.IS.App.3a'!D284/'Tab. RF.IS.App.3a'!D291*100</f>
        <v>6.070782743477138</v>
      </c>
      <c r="E284" s="40">
        <f>'Tab. RF.IS.App.3a'!E284/'Tab. RF.IS.App.3a'!E291*100</f>
        <v>6.174039863879436</v>
      </c>
      <c r="F284" s="40">
        <f>'Tab. RF.IS.App.3a'!F284/'Tab. RF.IS.App.3a'!F291*100</f>
        <v>5.5953006038330271</v>
      </c>
      <c r="G284" s="102"/>
      <c r="H284" s="41">
        <f>'Tab. RF.IS.App.3a'!H284/'Tab. RF.IS.App.3a'!H291*100</f>
        <v>5.8592213920566261</v>
      </c>
      <c r="I284" s="41">
        <f>'Tab. RF.IS.App.3a'!I284/'Tab. RF.IS.App.3a'!I291*100</f>
        <v>3.2679738562091507</v>
      </c>
      <c r="J284" s="41">
        <f>'Tab. RF.IS.App.3a'!J284/'Tab. RF.IS.App.3a'!J291*100</f>
        <v>5.6036546168260095</v>
      </c>
      <c r="K284" s="41">
        <f>'Tab. RF.IS.App.3a'!K284/'Tab. RF.IS.App.3a'!K291*100</f>
        <v>4.0935954262221363</v>
      </c>
      <c r="L284" s="102"/>
      <c r="M284" s="41">
        <f>'Tab. RF.IS.App.3a'!M284/'Tab. RF.IS.App.3a'!M291*100</f>
        <v>9.7264437689969601</v>
      </c>
      <c r="N284" s="41">
        <f>'Tab. RF.IS.App.3a'!N284/'Tab. RF.IS.App.3a'!N291*100</f>
        <v>10.158730158730158</v>
      </c>
      <c r="O284" s="41">
        <f>'Tab. RF.IS.App.3a'!O284/'Tab. RF.IS.App.3a'!O291*100</f>
        <v>6.9240837696335076</v>
      </c>
      <c r="P284" s="41">
        <f>'Tab. RF.IS.App.3a'!P284/'Tab. RF.IS.App.3a'!P291*100</f>
        <v>7.0454184352089335</v>
      </c>
      <c r="Q284" s="102"/>
      <c r="R284" s="41">
        <f>'Tab. RF.IS.App.3a'!R284/'Tab. RF.IS.App.3a'!R291*100</f>
        <v>4.7979797979797976</v>
      </c>
      <c r="S284" s="41">
        <f>'Tab. RF.IS.App.3a'!S284/'Tab. RF.IS.App.3a'!S291*100</f>
        <v>5.3333333333333339</v>
      </c>
      <c r="T284" s="41">
        <f>'Tab. RF.IS.App.3a'!T284/'Tab. RF.IS.App.3a'!T291*100</f>
        <v>5.3528986256071098</v>
      </c>
      <c r="U284" s="41">
        <f>'Tab. RF.IS.App.3a'!U284/'Tab. RF.IS.App.3a'!U291*100</f>
        <v>4.7686892390211195</v>
      </c>
      <c r="V284" s="102"/>
      <c r="W284" s="41">
        <f>'Tab. RF.IS.App.3a'!W284/'Tab. RF.IS.App.3a'!W291*100</f>
        <v>6.119951040391677</v>
      </c>
      <c r="X284" s="41">
        <f>'Tab. RF.IS.App.3a'!X284/'Tab. RF.IS.App.3a'!X291*100</f>
        <v>6.3829787234042552</v>
      </c>
      <c r="Y284" s="41">
        <f>'Tab. RF.IS.App.3a'!Y284/'Tab. RF.IS.App.3a'!Y291*100</f>
        <v>5.8070501922633442</v>
      </c>
      <c r="Z284" s="41">
        <f>'Tab. RF.IS.App.3a'!Z284/'Tab. RF.IS.App.3a'!Z291*100</f>
        <v>5.2614221568279262</v>
      </c>
    </row>
    <row r="285" spans="1:26" x14ac:dyDescent="0.3">
      <c r="A285" s="146" t="s">
        <v>17</v>
      </c>
      <c r="B285" s="147"/>
      <c r="C285" s="40">
        <f>'Tab. RF.IS.App.3a'!C285/'Tab. RF.IS.App.3a'!C291*100</f>
        <v>5.8587679638680354</v>
      </c>
      <c r="D285" s="40">
        <f>'Tab. RF.IS.App.3a'!D285/'Tab. RF.IS.App.3a'!D291*100</f>
        <v>6.8457762851976227</v>
      </c>
      <c r="E285" s="40">
        <f>'Tab. RF.IS.App.3a'!E285/'Tab. RF.IS.App.3a'!E291*100</f>
        <v>7.0977151191054935</v>
      </c>
      <c r="F285" s="40">
        <f>'Tab. RF.IS.App.3a'!F285/'Tab. RF.IS.App.3a'!F291*100</f>
        <v>6.8672880021002882</v>
      </c>
      <c r="G285" s="102"/>
      <c r="H285" s="41">
        <f>'Tab. RF.IS.App.3a'!H285/'Tab. RF.IS.App.3a'!H291*100</f>
        <v>7.5894612662209981</v>
      </c>
      <c r="I285" s="41">
        <f>'Tab. RF.IS.App.3a'!I285/'Tab. RF.IS.App.3a'!I291*100</f>
        <v>3.2679738562091507</v>
      </c>
      <c r="J285" s="41">
        <f>'Tab. RF.IS.App.3a'!J285/'Tab. RF.IS.App.3a'!J291*100</f>
        <v>6.7450385020447801</v>
      </c>
      <c r="K285" s="41">
        <f>'Tab. RF.IS.App.3a'!K285/'Tab. RF.IS.App.3a'!K291*100</f>
        <v>5.4538446714203124</v>
      </c>
      <c r="L285" s="102"/>
      <c r="M285" s="41">
        <f>'Tab. RF.IS.App.3a'!M285/'Tab. RF.IS.App.3a'!M291*100</f>
        <v>10.94224924012158</v>
      </c>
      <c r="N285" s="41">
        <f>'Tab. RF.IS.App.3a'!N285/'Tab. RF.IS.App.3a'!N291*100</f>
        <v>8.5714285714285712</v>
      </c>
      <c r="O285" s="41">
        <f>'Tab. RF.IS.App.3a'!O285/'Tab. RF.IS.App.3a'!O291*100</f>
        <v>9.1492146596858639</v>
      </c>
      <c r="P285" s="41">
        <f>'Tab. RF.IS.App.3a'!P285/'Tab. RF.IS.App.3a'!P291*100</f>
        <v>8.8635177156864984</v>
      </c>
      <c r="Q285" s="102"/>
      <c r="R285" s="41">
        <f>'Tab. RF.IS.App.3a'!R285/'Tab. RF.IS.App.3a'!R291*100</f>
        <v>4.2929292929292924</v>
      </c>
      <c r="S285" s="41">
        <f>'Tab. RF.IS.App.3a'!S285/'Tab. RF.IS.App.3a'!S291*100</f>
        <v>4</v>
      </c>
      <c r="T285" s="41">
        <f>'Tab. RF.IS.App.3a'!T285/'Tab. RF.IS.App.3a'!T291*100</f>
        <v>4.639867727601529</v>
      </c>
      <c r="U285" s="41">
        <f>'Tab. RF.IS.App.3a'!U285/'Tab. RF.IS.App.3a'!U291*100</f>
        <v>4.3328863560174318</v>
      </c>
      <c r="V285" s="102"/>
      <c r="W285" s="41">
        <f>'Tab. RF.IS.App.3a'!W285/'Tab. RF.IS.App.3a'!W291*100</f>
        <v>7.5275397796817618</v>
      </c>
      <c r="X285" s="41">
        <f>'Tab. RF.IS.App.3a'!X285/'Tab. RF.IS.App.3a'!X291*100</f>
        <v>5.4373522458628845</v>
      </c>
      <c r="Y285" s="41">
        <f>'Tab. RF.IS.App.3a'!Y285/'Tab. RF.IS.App.3a'!Y291*100</f>
        <v>7.029812885130025</v>
      </c>
      <c r="Z285" s="41">
        <f>'Tab. RF.IS.App.3a'!Z285/'Tab. RF.IS.App.3a'!Z291*100</f>
        <v>6.6110251401608364</v>
      </c>
    </row>
    <row r="286" spans="1:26" x14ac:dyDescent="0.3">
      <c r="A286" s="146" t="s">
        <v>18</v>
      </c>
      <c r="B286" s="147"/>
      <c r="C286" s="40">
        <f>'Tab. RF.IS.App.3a'!C286/'Tab. RF.IS.App.3a'!C291*100</f>
        <v>0.53850523716296472</v>
      </c>
      <c r="D286" s="40">
        <f>'Tab. RF.IS.App.3a'!D286/'Tab. RF.IS.App.3a'!D291*100</f>
        <v>1.1624903125807284</v>
      </c>
      <c r="E286" s="40">
        <f>'Tab. RF.IS.App.3a'!E286/'Tab. RF.IS.App.3a'!E291*100</f>
        <v>1.1667476908118619</v>
      </c>
      <c r="F286" s="40">
        <f>'Tab. RF.IS.App.3a'!F286/'Tab. RF.IS.App.3a'!F291*100</f>
        <v>0.6612627986348123</v>
      </c>
      <c r="G286" s="102"/>
      <c r="H286" s="41">
        <f>'Tab. RF.IS.App.3a'!H286/'Tab. RF.IS.App.3a'!H291*100</f>
        <v>1.1403853716083368</v>
      </c>
      <c r="I286" s="41">
        <f>'Tab. RF.IS.App.3a'!I286/'Tab. RF.IS.App.3a'!I291*100</f>
        <v>0.65359477124183007</v>
      </c>
      <c r="J286" s="41">
        <f>'Tab. RF.IS.App.3a'!J286/'Tab. RF.IS.App.3a'!J291*100</f>
        <v>0.57308549779109041</v>
      </c>
      <c r="K286" s="41">
        <f>'Tab. RF.IS.App.3a'!K286/'Tab. RF.IS.App.3a'!K291*100</f>
        <v>0.56048050362947255</v>
      </c>
      <c r="L286" s="102"/>
      <c r="M286" s="41">
        <f>'Tab. RF.IS.App.3a'!M286/'Tab. RF.IS.App.3a'!M291*100</f>
        <v>2.43161094224924</v>
      </c>
      <c r="N286" s="41">
        <f>'Tab. RF.IS.App.3a'!N286/'Tab. RF.IS.App.3a'!N291*100</f>
        <v>1.2698412698412698</v>
      </c>
      <c r="O286" s="41">
        <f>'Tab. RF.IS.App.3a'!O286/'Tab. RF.IS.App.3a'!O291*100</f>
        <v>1.043848167539267</v>
      </c>
      <c r="P286" s="41">
        <f>'Tab. RF.IS.App.3a'!P286/'Tab. RF.IS.App.3a'!P291*100</f>
        <v>0.90564495993826177</v>
      </c>
      <c r="Q286" s="102"/>
      <c r="R286" s="41">
        <f>'Tab. RF.IS.App.3a'!R286/'Tab. RF.IS.App.3a'!R291*100</f>
        <v>1.0101010101010102</v>
      </c>
      <c r="S286" s="41">
        <f>'Tab. RF.IS.App.3a'!S286/'Tab. RF.IS.App.3a'!S291*100</f>
        <v>0.44444444444444442</v>
      </c>
      <c r="T286" s="41">
        <f>'Tab. RF.IS.App.3a'!T286/'Tab. RF.IS.App.3a'!T291*100</f>
        <v>0.57869174330887674</v>
      </c>
      <c r="U286" s="41">
        <f>'Tab. RF.IS.App.3a'!U286/'Tab. RF.IS.App.3a'!U291*100</f>
        <v>0.45256453234998317</v>
      </c>
      <c r="V286" s="102"/>
      <c r="W286" s="41">
        <f>'Tab. RF.IS.App.3a'!W286/'Tab. RF.IS.App.3a'!W291*100</f>
        <v>1.2545899632802937</v>
      </c>
      <c r="X286" s="41">
        <f>'Tab. RF.IS.App.3a'!X286/'Tab. RF.IS.App.3a'!X291*100</f>
        <v>0.82742316784869974</v>
      </c>
      <c r="Y286" s="41">
        <f>'Tab. RF.IS.App.3a'!Y286/'Tab. RF.IS.App.3a'!Y291*100</f>
        <v>0.65053120458214231</v>
      </c>
      <c r="Z286" s="41">
        <f>'Tab. RF.IS.App.3a'!Z286/'Tab. RF.IS.App.3a'!Z291*100</f>
        <v>0.67818395528383091</v>
      </c>
    </row>
    <row r="287" spans="1:26" x14ac:dyDescent="0.3">
      <c r="A287" s="146" t="s">
        <v>19</v>
      </c>
      <c r="B287" s="147"/>
      <c r="C287" s="40">
        <f>'Tab. RF.IS.App.3a'!C287/'Tab. RF.IS.App.3a'!C291*100</f>
        <v>1.5859378301102833</v>
      </c>
      <c r="D287" s="40">
        <f>'Tab. RF.IS.App.3a'!D287/'Tab. RF.IS.App.3a'!D291*100</f>
        <v>3.2549728752260401</v>
      </c>
      <c r="E287" s="40">
        <f>'Tab. RF.IS.App.3a'!E287/'Tab. RF.IS.App.3a'!E291*100</f>
        <v>3.3543996110841032</v>
      </c>
      <c r="F287" s="40">
        <f>'Tab. RF.IS.App.3a'!F287/'Tab. RF.IS.App.3a'!F291*100</f>
        <v>1.8525203465476501</v>
      </c>
      <c r="G287" s="102"/>
      <c r="H287" s="41">
        <f>'Tab. RF.IS.App.3a'!H287/'Tab. RF.IS.App.3a'!H291*100</f>
        <v>3.4604797483287459</v>
      </c>
      <c r="I287" s="41">
        <f>'Tab. RF.IS.App.3a'!I287/'Tab. RF.IS.App.3a'!I291*100</f>
        <v>0.65359477124183007</v>
      </c>
      <c r="J287" s="41">
        <f>'Tab. RF.IS.App.3a'!J287/'Tab. RF.IS.App.3a'!J291*100</f>
        <v>1.7589211220986691</v>
      </c>
      <c r="K287" s="41">
        <f>'Tab. RF.IS.App.3a'!K287/'Tab. RF.IS.App.3a'!K291*100</f>
        <v>1.5561765272692234</v>
      </c>
      <c r="L287" s="102"/>
      <c r="M287" s="41">
        <f>'Tab. RF.IS.App.3a'!M287/'Tab. RF.IS.App.3a'!M291*100</f>
        <v>5.4711246200607899</v>
      </c>
      <c r="N287" s="41">
        <f>'Tab. RF.IS.App.3a'!N287/'Tab. RF.IS.App.3a'!N291*100</f>
        <v>5.0793650793650791</v>
      </c>
      <c r="O287" s="41">
        <f>'Tab. RF.IS.App.3a'!O287/'Tab. RF.IS.App.3a'!O291*100</f>
        <v>2.6734293193717278</v>
      </c>
      <c r="P287" s="41">
        <f>'Tab. RF.IS.App.3a'!P287/'Tab. RF.IS.App.3a'!P291*100</f>
        <v>2.3900855709648861</v>
      </c>
      <c r="Q287" s="102"/>
      <c r="R287" s="41">
        <f>'Tab. RF.IS.App.3a'!R287/'Tab. RF.IS.App.3a'!R291*100</f>
        <v>1.7676767676767675</v>
      </c>
      <c r="S287" s="41">
        <f>'Tab. RF.IS.App.3a'!S287/'Tab. RF.IS.App.3a'!S291*100</f>
        <v>3.1111111111111112</v>
      </c>
      <c r="T287" s="41">
        <f>'Tab. RF.IS.App.3a'!T287/'Tab. RF.IS.App.3a'!T291*100</f>
        <v>1.1883848300093003</v>
      </c>
      <c r="U287" s="41">
        <f>'Tab. RF.IS.App.3a'!U287/'Tab. RF.IS.App.3a'!U291*100</f>
        <v>0.99731813610459263</v>
      </c>
      <c r="V287" s="102"/>
      <c r="W287" s="41">
        <f>'Tab. RF.IS.App.3a'!W287/'Tab. RF.IS.App.3a'!W291*100</f>
        <v>3.4577723378212974</v>
      </c>
      <c r="X287" s="41">
        <f>'Tab. RF.IS.App.3a'!X287/'Tab. RF.IS.App.3a'!X291*100</f>
        <v>2.9550827423167849</v>
      </c>
      <c r="Y287" s="41">
        <f>'Tab. RF.IS.App.3a'!Y287/'Tab. RF.IS.App.3a'!Y291*100</f>
        <v>1.8791931911424788</v>
      </c>
      <c r="Z287" s="41">
        <f>'Tab. RF.IS.App.3a'!Z287/'Tab. RF.IS.App.3a'!Z291*100</f>
        <v>1.8104636512003516</v>
      </c>
    </row>
    <row r="288" spans="1:26" x14ac:dyDescent="0.3">
      <c r="A288" s="146" t="s">
        <v>20</v>
      </c>
      <c r="B288" s="147"/>
      <c r="C288" s="40">
        <f>'Tab. RF.IS.App.3a'!C288/'Tab. RF.IS.App.3a'!C291*100</f>
        <v>6.6925825246364976</v>
      </c>
      <c r="D288" s="40">
        <f>'Tab. RF.IS.App.3a'!D288/'Tab. RF.IS.App.3a'!D291*100</f>
        <v>6.7166106949108757</v>
      </c>
      <c r="E288" s="40">
        <f>'Tab. RF.IS.App.3a'!E288/'Tab. RF.IS.App.3a'!E291*100</f>
        <v>6.7817209528439477</v>
      </c>
      <c r="F288" s="40">
        <f>'Tab. RF.IS.App.3a'!F288/'Tab. RF.IS.App.3a'!F291*100</f>
        <v>7.2210553951168279</v>
      </c>
      <c r="G288" s="102"/>
      <c r="H288" s="41">
        <f>'Tab. RF.IS.App.3a'!H288/'Tab. RF.IS.App.3a'!H291*100</f>
        <v>6.7636649626425491</v>
      </c>
      <c r="I288" s="41">
        <f>'Tab. RF.IS.App.3a'!I288/'Tab. RF.IS.App.3a'!I291*100</f>
        <v>5.2287581699346406</v>
      </c>
      <c r="J288" s="41">
        <f>'Tab. RF.IS.App.3a'!J288/'Tab. RF.IS.App.3a'!J291*100</f>
        <v>7.2675174045655346</v>
      </c>
      <c r="K288" s="41">
        <f>'Tab. RF.IS.App.3a'!K288/'Tab. RF.IS.App.3a'!K291*100</f>
        <v>6.1042590094430524</v>
      </c>
      <c r="L288" s="102"/>
      <c r="M288" s="41">
        <f>'Tab. RF.IS.App.3a'!M288/'Tab. RF.IS.App.3a'!M291*100</f>
        <v>6.9908814589665651</v>
      </c>
      <c r="N288" s="41">
        <f>'Tab. RF.IS.App.3a'!N288/'Tab. RF.IS.App.3a'!N291*100</f>
        <v>6.666666666666667</v>
      </c>
      <c r="O288" s="41">
        <f>'Tab. RF.IS.App.3a'!O288/'Tab. RF.IS.App.3a'!O291*100</f>
        <v>8.3475130890052363</v>
      </c>
      <c r="P288" s="41">
        <f>'Tab. RF.IS.App.3a'!P288/'Tab. RF.IS.App.3a'!P291*100</f>
        <v>8.341466736273464</v>
      </c>
      <c r="Q288" s="102"/>
      <c r="R288" s="41">
        <f>'Tab. RF.IS.App.3a'!R288/'Tab. RF.IS.App.3a'!R291*100</f>
        <v>7.5757575757575761</v>
      </c>
      <c r="S288" s="41">
        <f>'Tab. RF.IS.App.3a'!S288/'Tab. RF.IS.App.3a'!S291*100</f>
        <v>7.5555555555555554</v>
      </c>
      <c r="T288" s="41">
        <f>'Tab. RF.IS.App.3a'!T288/'Tab. RF.IS.App.3a'!T291*100</f>
        <v>6.3759429575281592</v>
      </c>
      <c r="U288" s="41">
        <f>'Tab. RF.IS.App.3a'!U288/'Tab. RF.IS.App.3a'!U291*100</f>
        <v>6.1431444854173654</v>
      </c>
      <c r="V288" s="102"/>
      <c r="W288" s="41">
        <f>'Tab. RF.IS.App.3a'!W288/'Tab. RF.IS.App.3a'!W291*100</f>
        <v>6.8849449204406357</v>
      </c>
      <c r="X288" s="41">
        <f>'Tab. RF.IS.App.3a'!X288/'Tab. RF.IS.App.3a'!X291*100</f>
        <v>6.3829787234042552</v>
      </c>
      <c r="Y288" s="41">
        <f>'Tab. RF.IS.App.3a'!Y288/'Tab. RF.IS.App.3a'!Y291*100</f>
        <v>7.3982505912701182</v>
      </c>
      <c r="Z288" s="41">
        <f>'Tab. RF.IS.App.3a'!Z288/'Tab. RF.IS.App.3a'!Z291*100</f>
        <v>6.9416609587593117</v>
      </c>
    </row>
    <row r="289" spans="1:26" x14ac:dyDescent="0.3">
      <c r="A289" s="146" t="s">
        <v>21</v>
      </c>
      <c r="B289" s="147"/>
      <c r="C289" s="40">
        <f>'Tab. RF.IS.App.3a'!C289/'Tab. RF.IS.App.3a'!C291*100</f>
        <v>1.9746756996577415</v>
      </c>
      <c r="D289" s="40">
        <f>'Tab. RF.IS.App.3a'!D289/'Tab. RF.IS.App.3a'!D291*100</f>
        <v>2.5058124515629037</v>
      </c>
      <c r="E289" s="40">
        <f>'Tab. RF.IS.App.3a'!E289/'Tab. RF.IS.App.3a'!E291*100</f>
        <v>2.5765678172095283</v>
      </c>
      <c r="F289" s="40">
        <f>'Tab. RF.IS.App.3a'!F289/'Tab. RF.IS.App.3a'!F291*100</f>
        <v>2.060252034654765</v>
      </c>
      <c r="G289" s="102"/>
      <c r="H289" s="41">
        <f>'Tab. RF.IS.App.3a'!H289/'Tab. RF.IS.App.3a'!H291*100</f>
        <v>2.7526543452615022</v>
      </c>
      <c r="I289" s="41">
        <f>'Tab. RF.IS.App.3a'!I289/'Tab. RF.IS.App.3a'!I291*100</f>
        <v>2.2875816993464051</v>
      </c>
      <c r="J289" s="41">
        <f>'Tab. RF.IS.App.3a'!J289/'Tab. RF.IS.App.3a'!J291*100</f>
        <v>1.881334372820155</v>
      </c>
      <c r="K289" s="41">
        <f>'Tab. RF.IS.App.3a'!K289/'Tab. RF.IS.App.3a'!K291*100</f>
        <v>2.1825014453651956</v>
      </c>
      <c r="L289" s="102"/>
      <c r="M289" s="41">
        <f>'Tab. RF.IS.App.3a'!M289/'Tab. RF.IS.App.3a'!M291*100</f>
        <v>3.3434650455927049</v>
      </c>
      <c r="N289" s="41">
        <f>'Tab. RF.IS.App.3a'!N289/'Tab. RF.IS.App.3a'!N291*100</f>
        <v>2.2222222222222223</v>
      </c>
      <c r="O289" s="41">
        <f>'Tab. RF.IS.App.3a'!O289/'Tab. RF.IS.App.3a'!O291*100</f>
        <v>2.1924083769633507</v>
      </c>
      <c r="P289" s="41">
        <f>'Tab. RF.IS.App.3a'!P289/'Tab. RF.IS.App.3a'!P291*100</f>
        <v>2.2902149488163062</v>
      </c>
      <c r="Q289" s="102"/>
      <c r="R289" s="41">
        <f>'Tab. RF.IS.App.3a'!R289/'Tab. RF.IS.App.3a'!R291*100</f>
        <v>2.5252525252525251</v>
      </c>
      <c r="S289" s="41">
        <f>'Tab. RF.IS.App.3a'!S289/'Tab. RF.IS.App.3a'!S291*100</f>
        <v>0.44444444444444442</v>
      </c>
      <c r="T289" s="41">
        <f>'Tab. RF.IS.App.3a'!T289/'Tab. RF.IS.App.3a'!T291*100</f>
        <v>2.0047535393200375</v>
      </c>
      <c r="U289" s="41">
        <f>'Tab. RF.IS.App.3a'!U289/'Tab. RF.IS.App.3a'!U291*100</f>
        <v>2.4723432785786121</v>
      </c>
      <c r="V289" s="102"/>
      <c r="W289" s="41">
        <f>'Tab. RF.IS.App.3a'!W289/'Tab. RF.IS.App.3a'!W291*100</f>
        <v>2.784577723378213</v>
      </c>
      <c r="X289" s="41">
        <f>'Tab. RF.IS.App.3a'!X289/'Tab. RF.IS.App.3a'!X291*100</f>
        <v>1.773049645390071</v>
      </c>
      <c r="Y289" s="41">
        <f>'Tab. RF.IS.App.3a'!Y289/'Tab. RF.IS.App.3a'!Y291*100</f>
        <v>1.9387224275057249</v>
      </c>
      <c r="Z289" s="41">
        <f>'Tab. RF.IS.App.3a'!Z289/'Tab. RF.IS.App.3a'!Z291*100</f>
        <v>2.2518751532678829</v>
      </c>
    </row>
    <row r="290" spans="1:26" ht="22.8" x14ac:dyDescent="0.3">
      <c r="A290" s="135" t="s">
        <v>22</v>
      </c>
      <c r="B290" s="148"/>
      <c r="C290" s="218">
        <f>SUM(C282:C289)</f>
        <v>24.108320774471004</v>
      </c>
      <c r="D290" s="86">
        <f t="shared" ref="D290" si="602">SUM(D282:D289)</f>
        <v>29.268922758977009</v>
      </c>
      <c r="E290" s="86">
        <f t="shared" ref="E290" si="603">SUM(E282:E289)</f>
        <v>29.752066115702483</v>
      </c>
      <c r="F290" s="86">
        <f t="shared" ref="F290" si="604">SUM(F282:F289)</f>
        <v>26.696967708059859</v>
      </c>
      <c r="G290" s="107"/>
      <c r="H290" s="48">
        <f>SUM(H282:H289)</f>
        <v>30.043255996854111</v>
      </c>
      <c r="I290" s="171">
        <f t="shared" ref="I290" si="605">SUM(I282:I289)</f>
        <v>18.300653594771241</v>
      </c>
      <c r="J290" s="48">
        <f t="shared" ref="J290" si="606">SUM(J282:J289)</f>
        <v>26.208061493851982</v>
      </c>
      <c r="K290" s="171">
        <f t="shared" ref="K290" si="607">SUM(K282:K289)</f>
        <v>22.350163808055498</v>
      </c>
      <c r="L290" s="107"/>
      <c r="M290" s="58">
        <f>SUM(M282:M289)</f>
        <v>42.553191489361694</v>
      </c>
      <c r="N290" s="48">
        <f t="shared" ref="N290" si="608">SUM(N282:N289)</f>
        <v>36.825396825396822</v>
      </c>
      <c r="O290" s="48">
        <f t="shared" ref="O290" si="609">SUM(O282:O289)</f>
        <v>33.1315445026178</v>
      </c>
      <c r="P290" s="48">
        <f t="shared" ref="P290" si="610">SUM(P282:P289)</f>
        <v>32.648614295117689</v>
      </c>
      <c r="Q290" s="107"/>
      <c r="R290" s="171">
        <f>SUM(R282:R289)</f>
        <v>24.242424242424242</v>
      </c>
      <c r="S290" s="171">
        <f t="shared" ref="S290" si="611">SUM(S282:S289)</f>
        <v>23.111111111111111</v>
      </c>
      <c r="T290" s="171">
        <f t="shared" ref="T290" si="612">SUM(T282:T289)</f>
        <v>21.948951121215252</v>
      </c>
      <c r="U290" s="171">
        <f t="shared" ref="U290" si="613">SUM(U282:U289)</f>
        <v>20.767683540060343</v>
      </c>
      <c r="V290" s="107"/>
      <c r="W290" s="48">
        <f>SUM(W282:W289)</f>
        <v>30.599755201958381</v>
      </c>
      <c r="X290" s="48">
        <f t="shared" ref="X290" si="614">SUM(X282:X289)</f>
        <v>26.477541371158392</v>
      </c>
      <c r="Y290" s="48">
        <f t="shared" ref="Y290" si="615">SUM(Y282:Y289)</f>
        <v>27.121734606865701</v>
      </c>
      <c r="Z290" s="48">
        <f t="shared" ref="Z290" si="616">SUM(Z282:Z289)</f>
        <v>26.027211919801786</v>
      </c>
    </row>
    <row r="291" spans="1:26" x14ac:dyDescent="0.3">
      <c r="A291" s="152" t="s">
        <v>62</v>
      </c>
      <c r="B291" s="153"/>
      <c r="C291" s="60">
        <f>C276+C281+C290</f>
        <v>100</v>
      </c>
      <c r="D291" s="60">
        <f t="shared" ref="D291" si="617">D276+D281+D290</f>
        <v>100</v>
      </c>
      <c r="E291" s="60">
        <f t="shared" ref="E291" si="618">E276+E281+E290</f>
        <v>100</v>
      </c>
      <c r="F291" s="60">
        <f t="shared" ref="F291" si="619">F276+F281+F290</f>
        <v>100</v>
      </c>
      <c r="G291" s="109"/>
      <c r="H291" s="62">
        <f>H276+H281+H290</f>
        <v>100</v>
      </c>
      <c r="I291" s="62">
        <f t="shared" ref="I291" si="620">I276+I281+I290</f>
        <v>100</v>
      </c>
      <c r="J291" s="62">
        <f t="shared" ref="J291" si="621">J276+J281+J290</f>
        <v>100</v>
      </c>
      <c r="K291" s="62">
        <f t="shared" ref="K291" si="622">K276+K281+K290</f>
        <v>100</v>
      </c>
      <c r="L291" s="109"/>
      <c r="M291" s="62">
        <f>M276+M281+M290</f>
        <v>100</v>
      </c>
      <c r="N291" s="62">
        <f t="shared" ref="N291" si="623">N276+N281+N290</f>
        <v>100</v>
      </c>
      <c r="O291" s="62">
        <f t="shared" ref="O291" si="624">O276+O281+O290</f>
        <v>100</v>
      </c>
      <c r="P291" s="62">
        <f t="shared" ref="P291" si="625">P276+P281+P290</f>
        <v>100</v>
      </c>
      <c r="Q291" s="109"/>
      <c r="R291" s="62">
        <f>R276+R281+R290</f>
        <v>100</v>
      </c>
      <c r="S291" s="62">
        <f t="shared" ref="S291" si="626">S276+S281+S290</f>
        <v>100</v>
      </c>
      <c r="T291" s="62">
        <f t="shared" ref="T291" si="627">T276+T281+T290</f>
        <v>100</v>
      </c>
      <c r="U291" s="62">
        <f t="shared" ref="U291" si="628">U276+U281+U290</f>
        <v>100</v>
      </c>
      <c r="V291" s="109"/>
      <c r="W291" s="62">
        <f>W276+W281+W290</f>
        <v>100</v>
      </c>
      <c r="X291" s="62">
        <f t="shared" ref="X291" si="629">X276+X281+X290</f>
        <v>100</v>
      </c>
      <c r="Y291" s="62">
        <f t="shared" ref="Y291" si="630">Y276+Y281+Y290</f>
        <v>100</v>
      </c>
      <c r="Z291" s="62">
        <f t="shared" ref="Z291" si="631">Z276+Z281+Z290</f>
        <v>99.999999999999986</v>
      </c>
    </row>
    <row r="293" spans="1:26" x14ac:dyDescent="0.3">
      <c r="A293" s="208" t="s">
        <v>63</v>
      </c>
      <c r="B293" s="219"/>
      <c r="C293" s="219"/>
      <c r="D293" s="219"/>
      <c r="E293" s="219"/>
      <c r="F293" s="219"/>
      <c r="G293" s="117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</row>
    <row r="294" spans="1:26" x14ac:dyDescent="0.3">
      <c r="A294" s="345" t="s">
        <v>27</v>
      </c>
      <c r="B294" s="120"/>
      <c r="C294" s="347" t="s">
        <v>23</v>
      </c>
      <c r="D294" s="347"/>
      <c r="E294" s="347"/>
      <c r="F294" s="347"/>
      <c r="G294" s="121"/>
      <c r="H294" s="349" t="s">
        <v>30</v>
      </c>
      <c r="I294" s="349"/>
      <c r="J294" s="349"/>
      <c r="K294" s="349"/>
      <c r="L294" s="122"/>
      <c r="M294" s="348" t="s">
        <v>35</v>
      </c>
      <c r="N294" s="346"/>
      <c r="O294" s="346"/>
      <c r="P294" s="346"/>
      <c r="Q294" s="123"/>
      <c r="R294" s="348" t="s">
        <v>36</v>
      </c>
      <c r="S294" s="346"/>
      <c r="T294" s="346"/>
      <c r="U294" s="346"/>
      <c r="V294" s="123"/>
      <c r="W294" s="348" t="s">
        <v>37</v>
      </c>
      <c r="X294" s="346"/>
      <c r="Y294" s="346"/>
      <c r="Z294" s="346"/>
    </row>
    <row r="295" spans="1:26" x14ac:dyDescent="0.3">
      <c r="A295" s="345"/>
      <c r="B295" s="120"/>
      <c r="C295" s="348"/>
      <c r="D295" s="348"/>
      <c r="E295" s="348"/>
      <c r="F295" s="348"/>
      <c r="G295" s="122"/>
      <c r="H295" s="350" t="s">
        <v>31</v>
      </c>
      <c r="I295" s="350"/>
      <c r="J295" s="350" t="s">
        <v>32</v>
      </c>
      <c r="K295" s="350"/>
      <c r="L295" s="124"/>
      <c r="M295" s="350" t="s">
        <v>31</v>
      </c>
      <c r="N295" s="350"/>
      <c r="O295" s="350" t="s">
        <v>32</v>
      </c>
      <c r="P295" s="350"/>
      <c r="Q295" s="125"/>
      <c r="R295" s="350" t="s">
        <v>31</v>
      </c>
      <c r="S295" s="350"/>
      <c r="T295" s="350" t="s">
        <v>32</v>
      </c>
      <c r="U295" s="350"/>
      <c r="V295" s="125"/>
      <c r="W295" s="350" t="s">
        <v>31</v>
      </c>
      <c r="X295" s="350"/>
      <c r="Y295" s="350" t="s">
        <v>32</v>
      </c>
      <c r="Z295" s="350"/>
    </row>
    <row r="296" spans="1:26" ht="16.8" x14ac:dyDescent="0.3">
      <c r="A296" s="346"/>
      <c r="B296" s="126"/>
      <c r="C296" s="127" t="s">
        <v>29</v>
      </c>
      <c r="D296" s="127" t="s">
        <v>25</v>
      </c>
      <c r="E296" s="127" t="s">
        <v>24</v>
      </c>
      <c r="F296" s="127" t="s">
        <v>26</v>
      </c>
      <c r="G296" s="128"/>
      <c r="H296" s="127" t="s">
        <v>33</v>
      </c>
      <c r="I296" s="127" t="s">
        <v>34</v>
      </c>
      <c r="J296" s="127" t="s">
        <v>33</v>
      </c>
      <c r="K296" s="127" t="s">
        <v>34</v>
      </c>
      <c r="L296" s="128"/>
      <c r="M296" s="127" t="s">
        <v>33</v>
      </c>
      <c r="N296" s="127" t="s">
        <v>34</v>
      </c>
      <c r="O296" s="127" t="s">
        <v>33</v>
      </c>
      <c r="P296" s="127" t="s">
        <v>34</v>
      </c>
      <c r="Q296" s="128"/>
      <c r="R296" s="127" t="s">
        <v>33</v>
      </c>
      <c r="S296" s="127" t="s">
        <v>34</v>
      </c>
      <c r="T296" s="127" t="s">
        <v>33</v>
      </c>
      <c r="U296" s="127" t="s">
        <v>34</v>
      </c>
      <c r="V296" s="128"/>
      <c r="W296" s="127" t="s">
        <v>33</v>
      </c>
      <c r="X296" s="127" t="s">
        <v>34</v>
      </c>
      <c r="Y296" s="127" t="s">
        <v>33</v>
      </c>
      <c r="Z296" s="127" t="s">
        <v>34</v>
      </c>
    </row>
    <row r="297" spans="1:26" x14ac:dyDescent="0.3">
      <c r="A297" s="129" t="s">
        <v>0</v>
      </c>
      <c r="B297" s="130"/>
      <c r="C297" s="40">
        <f>'Tab. RF.IS.App.3a'!C297/'Tab. RF.IS.App.3a'!C320*100</f>
        <v>6.445306801272138</v>
      </c>
      <c r="D297" s="40">
        <f>'Tab. RF.IS.App.3a'!D297/'Tab. RF.IS.App.3a'!D320*100</f>
        <v>8.3241150442477867</v>
      </c>
      <c r="E297" s="40">
        <f>'Tab. RF.IS.App.3a'!E297/'Tab. RF.IS.App.3a'!E320*100</f>
        <v>8.2901554404145088</v>
      </c>
      <c r="F297" s="40">
        <f>'Tab. RF.IS.App.3a'!F297/'Tab. RF.IS.App.3a'!F320*100</f>
        <v>6.6201171841558253</v>
      </c>
      <c r="G297" s="102"/>
      <c r="H297" s="41">
        <f>'Tab. RF.IS.App.3a'!H297/'Tab. RF.IS.App.3a'!H320*100</f>
        <v>7.6206604572396284</v>
      </c>
      <c r="I297" s="41">
        <f>'Tab. RF.IS.App.3a'!I297/'Tab. RF.IS.App.3a'!I320*100</f>
        <v>8.2539682539682531</v>
      </c>
      <c r="J297" s="41">
        <f>'Tab. RF.IS.App.3a'!J297/'Tab. RF.IS.App.3a'!J320*100</f>
        <v>5.9986599951531741</v>
      </c>
      <c r="K297" s="41">
        <f>'Tab. RF.IS.App.3a'!K297/'Tab. RF.IS.App.3a'!K320*100</f>
        <v>7.0982891647098283</v>
      </c>
      <c r="L297" s="102"/>
      <c r="M297" s="41">
        <f>'Tab. RF.IS.App.3a'!M297/'Tab. RF.IS.App.3a'!M320*100</f>
        <v>6.7741935483870979</v>
      </c>
      <c r="N297" s="41">
        <f>'Tab. RF.IS.App.3a'!N297/'Tab. RF.IS.App.3a'!N320*100</f>
        <v>11.267605633802818</v>
      </c>
      <c r="O297" s="41">
        <f>'Tab. RF.IS.App.3a'!O297/'Tab. RF.IS.App.3a'!O320*100</f>
        <v>6.9630959367556189</v>
      </c>
      <c r="P297" s="41">
        <f>'Tab. RF.IS.App.3a'!P297/'Tab. RF.IS.App.3a'!P320*100</f>
        <v>7.1946896338416888</v>
      </c>
      <c r="Q297" s="102"/>
      <c r="R297" s="41">
        <f>'Tab. RF.IS.App.3a'!R297/'Tab. RF.IS.App.3a'!R320*100</f>
        <v>11.111111111111111</v>
      </c>
      <c r="S297" s="41">
        <f>'Tab. RF.IS.App.3a'!S297/'Tab. RF.IS.App.3a'!S320*100</f>
        <v>9.375</v>
      </c>
      <c r="T297" s="41">
        <f>'Tab. RF.IS.App.3a'!T297/'Tab. RF.IS.App.3a'!T320*100</f>
        <v>7.7804647250551984</v>
      </c>
      <c r="U297" s="41">
        <f>'Tab. RF.IS.App.3a'!U297/'Tab. RF.IS.App.3a'!U320*100</f>
        <v>7.7898550724637676</v>
      </c>
      <c r="V297" s="102"/>
      <c r="W297" s="41">
        <f>'Tab. RF.IS.App.3a'!W297/'Tab. RF.IS.App.3a'!W320*100</f>
        <v>7.9201331114808653</v>
      </c>
      <c r="X297" s="41">
        <f>'Tab. RF.IS.App.3a'!X297/'Tab. RF.IS.App.3a'!X320*100</f>
        <v>9.5906432748538002</v>
      </c>
      <c r="Y297" s="41">
        <f>'Tab. RF.IS.App.3a'!Y297/'Tab. RF.IS.App.3a'!Y320*100</f>
        <v>6.2497203204009484</v>
      </c>
      <c r="Z297" s="41">
        <f>'Tab. RF.IS.App.3a'!Z297/'Tab. RF.IS.App.3a'!Z320*100</f>
        <v>7.2048603445687585</v>
      </c>
    </row>
    <row r="298" spans="1:26" x14ac:dyDescent="0.3">
      <c r="A298" s="129" t="s">
        <v>1</v>
      </c>
      <c r="B298" s="130"/>
      <c r="C298" s="40">
        <f>'Tab. RF.IS.App.3a'!C298/'Tab. RF.IS.App.3a'!C320*100</f>
        <v>0.14540114181231095</v>
      </c>
      <c r="D298" s="40">
        <f>'Tab. RF.IS.App.3a'!D298/'Tab. RF.IS.App.3a'!D320*100</f>
        <v>0.24889380530973451</v>
      </c>
      <c r="E298" s="40">
        <f>'Tab. RF.IS.App.3a'!E298/'Tab. RF.IS.App.3a'!E320*100</f>
        <v>0.233160621761658</v>
      </c>
      <c r="F298" s="40">
        <f>'Tab. RF.IS.App.3a'!F298/'Tab. RF.IS.App.3a'!F320*100</f>
        <v>0.13629250151531236</v>
      </c>
      <c r="G298" s="102"/>
      <c r="H298" s="41">
        <f>'Tab. RF.IS.App.3a'!H298/'Tab. RF.IS.App.3a'!H320*100</f>
        <v>0.33869602032176122</v>
      </c>
      <c r="I298" s="41">
        <f>'Tab. RF.IS.App.3a'!I298/'Tab. RF.IS.App.3a'!I320*100</f>
        <v>0</v>
      </c>
      <c r="J298" s="41">
        <f>'Tab. RF.IS.App.3a'!J298/'Tab. RF.IS.App.3a'!J320*100</f>
        <v>0.13400048468260417</v>
      </c>
      <c r="K298" s="41">
        <f>'Tab. RF.IS.App.3a'!K298/'Tab. RF.IS.App.3a'!K320*100</f>
        <v>0.15598792351559879</v>
      </c>
      <c r="L298" s="102"/>
      <c r="M298" s="41">
        <f>'Tab. RF.IS.App.3a'!M298/'Tab. RF.IS.App.3a'!M320*100</f>
        <v>0</v>
      </c>
      <c r="N298" s="41">
        <f>'Tab. RF.IS.App.3a'!N298/'Tab. RF.IS.App.3a'!N320*100</f>
        <v>0</v>
      </c>
      <c r="O298" s="41">
        <f>'Tab. RF.IS.App.3a'!O298/'Tab. RF.IS.App.3a'!O320*100</f>
        <v>7.5948493112852553E-2</v>
      </c>
      <c r="P298" s="41">
        <f>'Tab. RF.IS.App.3a'!P298/'Tab. RF.IS.App.3a'!P320*100</f>
        <v>0.13085579691180318</v>
      </c>
      <c r="Q298" s="102"/>
      <c r="R298" s="41">
        <f>'Tab. RF.IS.App.3a'!R298/'Tab. RF.IS.App.3a'!R320*100</f>
        <v>0</v>
      </c>
      <c r="S298" s="41">
        <f>'Tab. RF.IS.App.3a'!S298/'Tab. RF.IS.App.3a'!S320*100</f>
        <v>0.390625</v>
      </c>
      <c r="T298" s="41">
        <f>'Tab. RF.IS.App.3a'!T298/'Tab. RF.IS.App.3a'!T320*100</f>
        <v>0.19976868888655239</v>
      </c>
      <c r="U298" s="41">
        <f>'Tab. RF.IS.App.3a'!U298/'Tab. RF.IS.App.3a'!U320*100</f>
        <v>0.18115942028985507</v>
      </c>
      <c r="V298" s="102"/>
      <c r="W298" s="41">
        <f>'Tab. RF.IS.App.3a'!W298/'Tab. RF.IS.App.3a'!W320*100</f>
        <v>0.26622296173044924</v>
      </c>
      <c r="X298" s="41">
        <f>'Tab. RF.IS.App.3a'!X298/'Tab. RF.IS.App.3a'!X320*100</f>
        <v>0.11695906432748539</v>
      </c>
      <c r="Y298" s="41">
        <f>'Tab. RF.IS.App.3a'!Y298/'Tab. RF.IS.App.3a'!Y320*100</f>
        <v>0.12809325636550767</v>
      </c>
      <c r="Z298" s="41">
        <f>'Tab. RF.IS.App.3a'!Z298/'Tab. RF.IS.App.3a'!Z320*100</f>
        <v>0.14923659740557915</v>
      </c>
    </row>
    <row r="299" spans="1:26" x14ac:dyDescent="0.3">
      <c r="A299" s="129" t="s">
        <v>2</v>
      </c>
      <c r="B299" s="130"/>
      <c r="C299" s="40">
        <f>'Tab. RF.IS.App.3a'!C299/'Tab. RF.IS.App.3a'!C320*100</f>
        <v>18.056001322712728</v>
      </c>
      <c r="D299" s="40">
        <f>'Tab. RF.IS.App.3a'!D299/'Tab. RF.IS.App.3a'!D320*100</f>
        <v>13.799778761061948</v>
      </c>
      <c r="E299" s="40">
        <f>'Tab. RF.IS.App.3a'!E299/'Tab. RF.IS.App.3a'!E320*100</f>
        <v>13.78238341968912</v>
      </c>
      <c r="F299" s="40">
        <f>'Tab. RF.IS.App.3a'!F299/'Tab. RF.IS.App.3a'!F320*100</f>
        <v>17.409141186018719</v>
      </c>
      <c r="G299" s="102"/>
      <c r="H299" s="41">
        <f>'Tab. RF.IS.App.3a'!H299/'Tab. RF.IS.App.3a'!H320*100</f>
        <v>13.420829805249786</v>
      </c>
      <c r="I299" s="41">
        <f>'Tab. RF.IS.App.3a'!I299/'Tab. RF.IS.App.3a'!I320*100</f>
        <v>19.682539682539684</v>
      </c>
      <c r="J299" s="41">
        <f>'Tab. RF.IS.App.3a'!J299/'Tab. RF.IS.App.3a'!J320*100</f>
        <v>18.119288942108941</v>
      </c>
      <c r="K299" s="41">
        <f>'Tab. RF.IS.App.3a'!K299/'Tab. RF.IS.App.3a'!K320*100</f>
        <v>17.470647433747065</v>
      </c>
      <c r="L299" s="102"/>
      <c r="M299" s="41">
        <f>'Tab. RF.IS.App.3a'!M299/'Tab. RF.IS.App.3a'!M320*100</f>
        <v>13.870967741935484</v>
      </c>
      <c r="N299" s="41">
        <f>'Tab. RF.IS.App.3a'!N299/'Tab. RF.IS.App.3a'!N320*100</f>
        <v>11.619718309859154</v>
      </c>
      <c r="O299" s="41">
        <f>'Tab. RF.IS.App.3a'!O299/'Tab. RF.IS.App.3a'!O320*100</f>
        <v>16.032036455276693</v>
      </c>
      <c r="P299" s="41">
        <f>'Tab. RF.IS.App.3a'!P299/'Tab. RF.IS.App.3a'!P320*100</f>
        <v>15.300611453451024</v>
      </c>
      <c r="Q299" s="102"/>
      <c r="R299" s="41">
        <f>'Tab. RF.IS.App.3a'!R299/'Tab. RF.IS.App.3a'!R320*100</f>
        <v>11.711711711711711</v>
      </c>
      <c r="S299" s="41">
        <f>'Tab. RF.IS.App.3a'!S299/'Tab. RF.IS.App.3a'!S320*100</f>
        <v>14.84375</v>
      </c>
      <c r="T299" s="41">
        <f>'Tab. RF.IS.App.3a'!T299/'Tab. RF.IS.App.3a'!T320*100</f>
        <v>18.736200189254546</v>
      </c>
      <c r="U299" s="41">
        <f>'Tab. RF.IS.App.3a'!U299/'Tab. RF.IS.App.3a'!U320*100</f>
        <v>18.495514147688059</v>
      </c>
      <c r="V299" s="102"/>
      <c r="W299" s="41">
        <f>'Tab. RF.IS.App.3a'!W299/'Tab. RF.IS.App.3a'!W320*100</f>
        <v>13.277870216306157</v>
      </c>
      <c r="X299" s="41">
        <f>'Tab. RF.IS.App.3a'!X299/'Tab. RF.IS.App.3a'!X320*100</f>
        <v>15.555555555555555</v>
      </c>
      <c r="Y299" s="41">
        <f>'Tab. RF.IS.App.3a'!Y299/'Tab. RF.IS.App.3a'!Y320*100</f>
        <v>17.813912381975207</v>
      </c>
      <c r="Z299" s="41">
        <f>'Tab. RF.IS.App.3a'!Z299/'Tab. RF.IS.App.3a'!Z320*100</f>
        <v>16.77013148715594</v>
      </c>
    </row>
    <row r="300" spans="1:26" x14ac:dyDescent="0.3">
      <c r="A300" s="129" t="s">
        <v>3</v>
      </c>
      <c r="B300" s="130"/>
      <c r="C300" s="40">
        <f>'Tab. RF.IS.App.3a'!C300/'Tab. RF.IS.App.3a'!C320*100</f>
        <v>1.454497709567298</v>
      </c>
      <c r="D300" s="40">
        <f>'Tab. RF.IS.App.3a'!D300/'Tab. RF.IS.App.3a'!D320*100</f>
        <v>1.5210176991150441</v>
      </c>
      <c r="E300" s="40">
        <f>'Tab. RF.IS.App.3a'!E300/'Tab. RF.IS.App.3a'!E320*100</f>
        <v>1.5025906735751295</v>
      </c>
      <c r="F300" s="40">
        <f>'Tab. RF.IS.App.3a'!F300/'Tab. RF.IS.App.3a'!F320*100</f>
        <v>1.3440906242402035</v>
      </c>
      <c r="G300" s="102"/>
      <c r="H300" s="41">
        <f>'Tab. RF.IS.App.3a'!H300/'Tab. RF.IS.App.3a'!H320*100</f>
        <v>1.4817950889077054</v>
      </c>
      <c r="I300" s="41">
        <f>'Tab. RF.IS.App.3a'!I300/'Tab. RF.IS.App.3a'!I320*100</f>
        <v>1.2698412698412698</v>
      </c>
      <c r="J300" s="41">
        <f>'Tab. RF.IS.App.3a'!J300/'Tab. RF.IS.App.3a'!J320*100</f>
        <v>1.3107813368686654</v>
      </c>
      <c r="K300" s="41">
        <f>'Tab. RF.IS.App.3a'!K300/'Tab. RF.IS.App.3a'!K320*100</f>
        <v>1.442468970144247</v>
      </c>
      <c r="L300" s="102"/>
      <c r="M300" s="41">
        <f>'Tab. RF.IS.App.3a'!M300/'Tab. RF.IS.App.3a'!M320*100</f>
        <v>1.2903225806451613</v>
      </c>
      <c r="N300" s="41">
        <f>'Tab. RF.IS.App.3a'!N300/'Tab. RF.IS.App.3a'!N320*100</f>
        <v>1.7605633802816902</v>
      </c>
      <c r="O300" s="41">
        <f>'Tab. RF.IS.App.3a'!O300/'Tab. RF.IS.App.3a'!O320*100</f>
        <v>1.0805399247419478</v>
      </c>
      <c r="P300" s="41">
        <f>'Tab. RF.IS.App.3a'!P300/'Tab. RF.IS.App.3a'!P320*100</f>
        <v>1.2823868097356714</v>
      </c>
      <c r="Q300" s="102"/>
      <c r="R300" s="41">
        <f>'Tab. RF.IS.App.3a'!R300/'Tab. RF.IS.App.3a'!R320*100</f>
        <v>0.60060060060060061</v>
      </c>
      <c r="S300" s="41">
        <f>'Tab. RF.IS.App.3a'!S300/'Tab. RF.IS.App.3a'!S320*100</f>
        <v>3.125</v>
      </c>
      <c r="T300" s="41">
        <f>'Tab. RF.IS.App.3a'!T300/'Tab. RF.IS.App.3a'!T320*100</f>
        <v>1.5771212280517297</v>
      </c>
      <c r="U300" s="41">
        <f>'Tab. RF.IS.App.3a'!U300/'Tab. RF.IS.App.3a'!U320*100</f>
        <v>1.932367149758454</v>
      </c>
      <c r="V300" s="102"/>
      <c r="W300" s="41">
        <f>'Tab. RF.IS.App.3a'!W300/'Tab. RF.IS.App.3a'!W320*100</f>
        <v>1.3643926788685523</v>
      </c>
      <c r="X300" s="41">
        <f>'Tab. RF.IS.App.3a'!X300/'Tab. RF.IS.App.3a'!X320*100</f>
        <v>1.9883040935672516</v>
      </c>
      <c r="Y300" s="41">
        <f>'Tab. RF.IS.App.3a'!Y300/'Tab. RF.IS.App.3a'!Y320*100</f>
        <v>1.2876448740323085</v>
      </c>
      <c r="Z300" s="41">
        <f>'Tab. RF.IS.App.3a'!Z300/'Tab. RF.IS.App.3a'!Z320*100</f>
        <v>1.4332011691671891</v>
      </c>
    </row>
    <row r="301" spans="1:26" x14ac:dyDescent="0.3">
      <c r="A301" s="129" t="s">
        <v>4</v>
      </c>
      <c r="B301" s="130"/>
      <c r="C301" s="40">
        <f>'Tab. RF.IS.App.3a'!C301/'Tab. RF.IS.App.3a'!C320*100</f>
        <v>7.5686400373471825</v>
      </c>
      <c r="D301" s="40">
        <f>'Tab. RF.IS.App.3a'!D301/'Tab. RF.IS.App.3a'!D320*100</f>
        <v>9.7345132743362832</v>
      </c>
      <c r="E301" s="40">
        <f>'Tab. RF.IS.App.3a'!E301/'Tab. RF.IS.App.3a'!E320*100</f>
        <v>9.5595854922279795</v>
      </c>
      <c r="F301" s="40">
        <f>'Tab. RF.IS.App.3a'!F301/'Tab. RF.IS.App.3a'!F320*100</f>
        <v>7.3683561686054677</v>
      </c>
      <c r="G301" s="102"/>
      <c r="H301" s="41">
        <f>'Tab. RF.IS.App.3a'!H301/'Tab. RF.IS.App.3a'!H320*100</f>
        <v>10.330228619813717</v>
      </c>
      <c r="I301" s="41">
        <f>'Tab. RF.IS.App.3a'!I301/'Tab. RF.IS.App.3a'!I320*100</f>
        <v>11.746031746031745</v>
      </c>
      <c r="J301" s="41">
        <f>'Tab. RF.IS.App.3a'!J301/'Tab. RF.IS.App.3a'!J320*100</f>
        <v>7.5353889577898476</v>
      </c>
      <c r="K301" s="41">
        <f>'Tab. RF.IS.App.3a'!K301/'Tab. RF.IS.App.3a'!K320*100</f>
        <v>8.5407581348540766</v>
      </c>
      <c r="L301" s="102"/>
      <c r="M301" s="41">
        <f>'Tab. RF.IS.App.3a'!M301/'Tab. RF.IS.App.3a'!M320*100</f>
        <v>5.4838709677419359</v>
      </c>
      <c r="N301" s="41">
        <f>'Tab. RF.IS.App.3a'!N301/'Tab. RF.IS.App.3a'!N320*100</f>
        <v>5.9859154929577461</v>
      </c>
      <c r="O301" s="41">
        <f>'Tab. RF.IS.App.3a'!O301/'Tab. RF.IS.App.3a'!O320*100</f>
        <v>6.7870335209030959</v>
      </c>
      <c r="P301" s="41">
        <f>'Tab. RF.IS.App.3a'!P301/'Tab. RF.IS.App.3a'!P320*100</f>
        <v>6.3857628892959957</v>
      </c>
      <c r="Q301" s="102"/>
      <c r="R301" s="41">
        <f>'Tab. RF.IS.App.3a'!R301/'Tab. RF.IS.App.3a'!R320*100</f>
        <v>9.9099099099099099</v>
      </c>
      <c r="S301" s="41">
        <f>'Tab. RF.IS.App.3a'!S301/'Tab. RF.IS.App.3a'!S320*100</f>
        <v>8.203125</v>
      </c>
      <c r="T301" s="41">
        <f>'Tab. RF.IS.App.3a'!T301/'Tab. RF.IS.App.3a'!T320*100</f>
        <v>5.5514667227420889</v>
      </c>
      <c r="U301" s="41">
        <f>'Tab. RF.IS.App.3a'!U301/'Tab. RF.IS.App.3a'!U320*100</f>
        <v>5.8229813664596275</v>
      </c>
      <c r="V301" s="102"/>
      <c r="W301" s="41">
        <f>'Tab. RF.IS.App.3a'!W301/'Tab. RF.IS.App.3a'!W320*100</f>
        <v>9.7836938435940102</v>
      </c>
      <c r="X301" s="41">
        <f>'Tab. RF.IS.App.3a'!X301/'Tab. RF.IS.App.3a'!X320*100</f>
        <v>8.7719298245614024</v>
      </c>
      <c r="Y301" s="41">
        <f>'Tab. RF.IS.App.3a'!Y301/'Tab. RF.IS.App.3a'!Y320*100</f>
        <v>7.3085872824092721</v>
      </c>
      <c r="Z301" s="41">
        <f>'Tab. RF.IS.App.3a'!Z301/'Tab. RF.IS.App.3a'!Z320*100</f>
        <v>7.4627129270683392</v>
      </c>
    </row>
    <row r="302" spans="1:26" x14ac:dyDescent="0.3">
      <c r="A302" s="129" t="s">
        <v>5</v>
      </c>
      <c r="B302" s="130"/>
      <c r="C302" s="40">
        <f>'Tab. RF.IS.App.3a'!C302/'Tab. RF.IS.App.3a'!C320*100</f>
        <v>1.7525943648547446</v>
      </c>
      <c r="D302" s="40">
        <f>'Tab. RF.IS.App.3a'!D302/'Tab. RF.IS.App.3a'!D320*100</f>
        <v>2.1570796460176989</v>
      </c>
      <c r="E302" s="40">
        <f>'Tab. RF.IS.App.3a'!E302/'Tab. RF.IS.App.3a'!E320*100</f>
        <v>2.1761658031088085</v>
      </c>
      <c r="F302" s="40">
        <f>'Tab. RF.IS.App.3a'!F302/'Tab. RF.IS.App.3a'!F320*100</f>
        <v>1.6084569839633724</v>
      </c>
      <c r="G302" s="102"/>
      <c r="H302" s="41">
        <f>'Tab. RF.IS.App.3a'!H302/'Tab. RF.IS.App.3a'!H320*100</f>
        <v>2.4555461473327687</v>
      </c>
      <c r="I302" s="41">
        <f>'Tab. RF.IS.App.3a'!I302/'Tab. RF.IS.App.3a'!I320*100</f>
        <v>2.5396825396825395</v>
      </c>
      <c r="J302" s="41">
        <f>'Tab. RF.IS.App.3a'!J302/'Tab. RF.IS.App.3a'!J320*100</f>
        <v>1.6365165576130807</v>
      </c>
      <c r="K302" s="41">
        <f>'Tab. RF.IS.App.3a'!K302/'Tab. RF.IS.App.3a'!K320*100</f>
        <v>1.7276081851727607</v>
      </c>
      <c r="L302" s="102"/>
      <c r="M302" s="41">
        <f>'Tab. RF.IS.App.3a'!M302/'Tab. RF.IS.App.3a'!M320*100</f>
        <v>0.967741935483871</v>
      </c>
      <c r="N302" s="41">
        <f>'Tab. RF.IS.App.3a'!N302/'Tab. RF.IS.App.3a'!N320*100</f>
        <v>1.4084507042253522</v>
      </c>
      <c r="O302" s="41">
        <f>'Tab. RF.IS.App.3a'!O302/'Tab. RF.IS.App.3a'!O320*100</f>
        <v>1.4223081437497842</v>
      </c>
      <c r="P302" s="41">
        <f>'Tab. RF.IS.App.3a'!P302/'Tab. RF.IS.App.3a'!P320*100</f>
        <v>1.3561418952677786</v>
      </c>
      <c r="Q302" s="102"/>
      <c r="R302" s="41">
        <f>'Tab. RF.IS.App.3a'!R302/'Tab. RF.IS.App.3a'!R320*100</f>
        <v>2.1021021021021022</v>
      </c>
      <c r="S302" s="41">
        <f>'Tab. RF.IS.App.3a'!S302/'Tab. RF.IS.App.3a'!S320*100</f>
        <v>1.5625</v>
      </c>
      <c r="T302" s="41">
        <f>'Tab. RF.IS.App.3a'!T302/'Tab. RF.IS.App.3a'!T320*100</f>
        <v>2.3131111344758701</v>
      </c>
      <c r="U302" s="41">
        <f>'Tab. RF.IS.App.3a'!U302/'Tab. RF.IS.App.3a'!U320*100</f>
        <v>1.4579020013802622</v>
      </c>
      <c r="V302" s="102"/>
      <c r="W302" s="41">
        <f>'Tab. RF.IS.App.3a'!W302/'Tab. RF.IS.App.3a'!W320*100</f>
        <v>2.2628951747088188</v>
      </c>
      <c r="X302" s="41">
        <f>'Tab. RF.IS.App.3a'!X302/'Tab. RF.IS.App.3a'!X320*100</f>
        <v>1.8713450292397662</v>
      </c>
      <c r="Y302" s="41">
        <f>'Tab. RF.IS.App.3a'!Y302/'Tab. RF.IS.App.3a'!Y320*100</f>
        <v>1.6378037320445695</v>
      </c>
      <c r="Z302" s="41">
        <f>'Tab. RF.IS.App.3a'!Z302/'Tab. RF.IS.App.3a'!Z320*100</f>
        <v>1.5621274604169795</v>
      </c>
    </row>
    <row r="303" spans="1:26" x14ac:dyDescent="0.3">
      <c r="A303" s="129" t="s">
        <v>6</v>
      </c>
      <c r="B303" s="130"/>
      <c r="C303" s="40">
        <f>'Tab. RF.IS.App.3a'!C303/'Tab. RF.IS.App.3a'!C320*100</f>
        <v>4.518620099397971</v>
      </c>
      <c r="D303" s="40">
        <f>'Tab. RF.IS.App.3a'!D303/'Tab. RF.IS.App.3a'!D320*100</f>
        <v>2.0464601769911503</v>
      </c>
      <c r="E303" s="40">
        <f>'Tab. RF.IS.App.3a'!E303/'Tab. RF.IS.App.3a'!E320*100</f>
        <v>2.0725388601036272</v>
      </c>
      <c r="F303" s="40">
        <f>'Tab. RF.IS.App.3a'!F303/'Tab. RF.IS.App.3a'!F320*100</f>
        <v>4.0356963074320502</v>
      </c>
      <c r="G303" s="102"/>
      <c r="H303" s="41">
        <f>'Tab. RF.IS.App.3a'!H303/'Tab. RF.IS.App.3a'!H320*100</f>
        <v>1.8628281117696865</v>
      </c>
      <c r="I303" s="41">
        <f>'Tab. RF.IS.App.3a'!I303/'Tab. RF.IS.App.3a'!I320*100</f>
        <v>0.95238095238095244</v>
      </c>
      <c r="J303" s="41">
        <f>'Tab. RF.IS.App.3a'!J303/'Tab. RF.IS.App.3a'!J320*100</f>
        <v>4.064206189681963</v>
      </c>
      <c r="K303" s="41">
        <f>'Tab. RF.IS.App.3a'!K303/'Tab. RF.IS.App.3a'!K320*100</f>
        <v>3.8980207983898021</v>
      </c>
      <c r="L303" s="102"/>
      <c r="M303" s="41">
        <f>'Tab. RF.IS.App.3a'!M303/'Tab. RF.IS.App.3a'!M320*100</f>
        <v>2.258064516129032</v>
      </c>
      <c r="N303" s="41">
        <f>'Tab. RF.IS.App.3a'!N303/'Tab. RF.IS.App.3a'!N320*100</f>
        <v>1.4084507042253522</v>
      </c>
      <c r="O303" s="41">
        <f>'Tab. RF.IS.App.3a'!O303/'Tab. RF.IS.App.3a'!O320*100</f>
        <v>2.7583111816895087</v>
      </c>
      <c r="P303" s="41">
        <f>'Tab. RF.IS.App.3a'!P303/'Tab. RF.IS.App.3a'!P320*100</f>
        <v>3.7496133806000329</v>
      </c>
      <c r="Q303" s="102"/>
      <c r="R303" s="41">
        <f>'Tab. RF.IS.App.3a'!R303/'Tab. RF.IS.App.3a'!R320*100</f>
        <v>4.8048048048048049</v>
      </c>
      <c r="S303" s="41">
        <f>'Tab. RF.IS.App.3a'!S303/'Tab. RF.IS.App.3a'!S320*100</f>
        <v>2.34375</v>
      </c>
      <c r="T303" s="41">
        <f>'Tab. RF.IS.App.3a'!T303/'Tab. RF.IS.App.3a'!T320*100</f>
        <v>6.2559142046051939</v>
      </c>
      <c r="U303" s="41">
        <f>'Tab. RF.IS.App.3a'!U303/'Tab. RF.IS.App.3a'!U320*100</f>
        <v>6.8064182194616976</v>
      </c>
      <c r="V303" s="102"/>
      <c r="W303" s="41">
        <f>'Tab. RF.IS.App.3a'!W303/'Tab. RF.IS.App.3a'!W320*100</f>
        <v>2.2296173044925127</v>
      </c>
      <c r="X303" s="41">
        <f>'Tab. RF.IS.App.3a'!X303/'Tab. RF.IS.App.3a'!X320*100</f>
        <v>1.5204678362573099</v>
      </c>
      <c r="Y303" s="41">
        <f>'Tab. RF.IS.App.3a'!Y303/'Tab. RF.IS.App.3a'!Y320*100</f>
        <v>3.9692128697364297</v>
      </c>
      <c r="Z303" s="41">
        <f>'Tab. RF.IS.App.3a'!Z303/'Tab. RF.IS.App.3a'!Z320*100</f>
        <v>4.1406532854127844</v>
      </c>
    </row>
    <row r="304" spans="1:26" x14ac:dyDescent="0.3">
      <c r="A304" s="129" t="s">
        <v>7</v>
      </c>
      <c r="B304" s="130"/>
      <c r="C304" s="40">
        <f>'Tab. RF.IS.App.3a'!C304/'Tab. RF.IS.App.3a'!C320*100</f>
        <v>9.9276398331047755</v>
      </c>
      <c r="D304" s="40">
        <f>'Tab. RF.IS.App.3a'!D304/'Tab. RF.IS.App.3a'!D320*100</f>
        <v>10.564159292035399</v>
      </c>
      <c r="E304" s="40">
        <f>'Tab. RF.IS.App.3a'!E304/'Tab. RF.IS.App.3a'!E320*100</f>
        <v>10.362694300518134</v>
      </c>
      <c r="F304" s="40">
        <f>'Tab. RF.IS.App.3a'!F304/'Tab. RF.IS.App.3a'!F320*100</f>
        <v>9.5846503138494406</v>
      </c>
      <c r="G304" s="102"/>
      <c r="H304" s="41">
        <f>'Tab. RF.IS.App.3a'!H304/'Tab. RF.IS.App.3a'!H320*100</f>
        <v>11.47332768839966</v>
      </c>
      <c r="I304" s="41">
        <f>'Tab. RF.IS.App.3a'!I304/'Tab. RF.IS.App.3a'!I320*100</f>
        <v>10.158730158730158</v>
      </c>
      <c r="J304" s="41">
        <f>'Tab. RF.IS.App.3a'!J304/'Tab. RF.IS.App.3a'!J320*100</f>
        <v>9.6330667579010392</v>
      </c>
      <c r="K304" s="41">
        <f>'Tab. RF.IS.App.3a'!K304/'Tab. RF.IS.App.3a'!K320*100</f>
        <v>11.105333780610534</v>
      </c>
      <c r="L304" s="102"/>
      <c r="M304" s="41">
        <f>'Tab. RF.IS.App.3a'!M304/'Tab. RF.IS.App.3a'!M320*100</f>
        <v>7.096774193548387</v>
      </c>
      <c r="N304" s="41">
        <f>'Tab. RF.IS.App.3a'!N304/'Tab. RF.IS.App.3a'!N320*100</f>
        <v>9.1549295774647899</v>
      </c>
      <c r="O304" s="41">
        <f>'Tab. RF.IS.App.3a'!O304/'Tab. RF.IS.App.3a'!O320*100</f>
        <v>9.2001242793523659</v>
      </c>
      <c r="P304" s="41">
        <f>'Tab. RF.IS.App.3a'!P304/'Tab. RF.IS.App.3a'!P320*100</f>
        <v>8.3723918060479168</v>
      </c>
      <c r="Q304" s="102"/>
      <c r="R304" s="41">
        <f>'Tab. RF.IS.App.3a'!R304/'Tab. RF.IS.App.3a'!R320*100</f>
        <v>8.7087087087087074</v>
      </c>
      <c r="S304" s="41">
        <f>'Tab. RF.IS.App.3a'!S304/'Tab. RF.IS.App.3a'!S320*100</f>
        <v>7.8125</v>
      </c>
      <c r="T304" s="41">
        <f>'Tab. RF.IS.App.3a'!T304/'Tab. RF.IS.App.3a'!T320*100</f>
        <v>8.0643465461045096</v>
      </c>
      <c r="U304" s="41">
        <f>'Tab. RF.IS.App.3a'!U304/'Tab. RF.IS.App.3a'!U320*100</f>
        <v>7.7812284334023474</v>
      </c>
      <c r="V304" s="102"/>
      <c r="W304" s="41">
        <f>'Tab. RF.IS.App.3a'!W304/'Tab. RF.IS.App.3a'!W320*100</f>
        <v>10.715474209650584</v>
      </c>
      <c r="X304" s="41">
        <f>'Tab. RF.IS.App.3a'!X304/'Tab. RF.IS.App.3a'!X320*100</f>
        <v>9.1228070175438596</v>
      </c>
      <c r="Y304" s="41">
        <f>'Tab. RF.IS.App.3a'!Y304/'Tab. RF.IS.App.3a'!Y320*100</f>
        <v>9.4794603302456704</v>
      </c>
      <c r="Z304" s="41">
        <f>'Tab. RF.IS.App.3a'!Z304/'Tab. RF.IS.App.3a'!Z320*100</f>
        <v>9.7507130683574257</v>
      </c>
    </row>
    <row r="305" spans="1:26" x14ac:dyDescent="0.3">
      <c r="A305" s="131" t="s">
        <v>8</v>
      </c>
      <c r="B305" s="132"/>
      <c r="C305" s="57">
        <f>SUM(C297:C304)</f>
        <v>49.868701310069149</v>
      </c>
      <c r="D305" s="57">
        <f t="shared" ref="D305" si="632">SUM(D297:D304)</f>
        <v>48.396017699115049</v>
      </c>
      <c r="E305" s="57">
        <f t="shared" ref="E305" si="633">SUM(E297:E304)</f>
        <v>47.979274611398971</v>
      </c>
      <c r="F305" s="57">
        <f t="shared" ref="F305" si="634">SUM(F297:F304)</f>
        <v>48.106801269780391</v>
      </c>
      <c r="G305" s="107"/>
      <c r="H305" s="56">
        <f t="shared" ref="H305" si="635">SUM(H297:H304)</f>
        <v>48.983911939034712</v>
      </c>
      <c r="I305" s="56">
        <f t="shared" ref="I305" si="636">SUM(I297:I304)</f>
        <v>54.603174603174594</v>
      </c>
      <c r="J305" s="56">
        <f t="shared" ref="J305" si="637">SUM(J297:J304)</f>
        <v>48.431909221799309</v>
      </c>
      <c r="K305" s="56">
        <f t="shared" ref="K305" si="638">SUM(K297:K304)</f>
        <v>51.439114391143917</v>
      </c>
      <c r="L305" s="107"/>
      <c r="M305" s="43">
        <f t="shared" ref="M305" si="639">SUM(M297:M304)</f>
        <v>37.741935483870968</v>
      </c>
      <c r="N305" s="56">
        <f t="shared" ref="N305" si="640">SUM(N297:N304)</f>
        <v>42.605633802816904</v>
      </c>
      <c r="O305" s="56">
        <f t="shared" ref="O305" si="641">SUM(O297:O304)</f>
        <v>44.319397935581861</v>
      </c>
      <c r="P305" s="56">
        <f t="shared" ref="P305" si="642">SUM(P297:P304)</f>
        <v>43.772453665151914</v>
      </c>
      <c r="Q305" s="107"/>
      <c r="R305" s="56">
        <f t="shared" ref="R305" si="643">SUM(R297:R304)</f>
        <v>48.948948948948939</v>
      </c>
      <c r="S305" s="56">
        <f t="shared" ref="S305" si="644">SUM(S297:S304)</f>
        <v>47.65625</v>
      </c>
      <c r="T305" s="56">
        <f t="shared" ref="T305" si="645">SUM(T297:T304)</f>
        <v>50.478393439175683</v>
      </c>
      <c r="U305" s="56">
        <f t="shared" ref="U305" si="646">SUM(U297:U304)</f>
        <v>50.267425810904072</v>
      </c>
      <c r="V305" s="107"/>
      <c r="W305" s="56">
        <f t="shared" ref="W305" si="647">SUM(W297:W304)</f>
        <v>47.82029950083195</v>
      </c>
      <c r="X305" s="56">
        <f t="shared" ref="X305" si="648">SUM(X297:X304)</f>
        <v>48.538011695906434</v>
      </c>
      <c r="Y305" s="56">
        <f t="shared" ref="Y305" si="649">SUM(Y297:Y304)</f>
        <v>47.874435047209914</v>
      </c>
      <c r="Z305" s="56">
        <f t="shared" ref="Z305" si="650">SUM(Z297:Z304)</f>
        <v>48.473636339552996</v>
      </c>
    </row>
    <row r="306" spans="1:26" x14ac:dyDescent="0.3">
      <c r="A306" s="129" t="s">
        <v>9</v>
      </c>
      <c r="B306" s="130"/>
      <c r="C306" s="40">
        <f>'Tab. RF.IS.App.3a'!C306/'Tab. RF.IS.App.3a'!C320*100</f>
        <v>9.0800338458845147</v>
      </c>
      <c r="D306" s="40">
        <f>'Tab. RF.IS.App.3a'!D306/'Tab. RF.IS.App.3a'!D320*100</f>
        <v>7.1902654867256635</v>
      </c>
      <c r="E306" s="40">
        <f>'Tab. RF.IS.App.3a'!E306/'Tab. RF.IS.App.3a'!E320*100</f>
        <v>6.8652849740932638</v>
      </c>
      <c r="F306" s="40">
        <f>'Tab. RF.IS.App.3a'!F306/'Tab. RF.IS.App.3a'!F320*100</f>
        <v>8.5186237881781661</v>
      </c>
      <c r="G306" s="102"/>
      <c r="H306" s="41">
        <f>'Tab. RF.IS.App.3a'!H306/'Tab. RF.IS.App.3a'!H320*100</f>
        <v>6.816257408975444</v>
      </c>
      <c r="I306" s="41">
        <f>'Tab. RF.IS.App.3a'!I306/'Tab. RF.IS.App.3a'!I320*100</f>
        <v>8.5714285714285712</v>
      </c>
      <c r="J306" s="41">
        <f>'Tab. RF.IS.App.3a'!J306/'Tab. RF.IS.App.3a'!J320*100</f>
        <v>8.7649146816062959</v>
      </c>
      <c r="K306" s="41">
        <f>'Tab. RF.IS.App.3a'!K306/'Tab. RF.IS.App.3a'!K320*100</f>
        <v>9.7115062059711494</v>
      </c>
      <c r="L306" s="102"/>
      <c r="M306" s="41">
        <f>'Tab. RF.IS.App.3a'!M306/'Tab. RF.IS.App.3a'!M320*100</f>
        <v>5.161290322580645</v>
      </c>
      <c r="N306" s="41">
        <f>'Tab. RF.IS.App.3a'!N306/'Tab. RF.IS.App.3a'!N320*100</f>
        <v>4.929577464788732</v>
      </c>
      <c r="O306" s="41">
        <f>'Tab. RF.IS.App.3a'!O306/'Tab. RF.IS.App.3a'!O320*100</f>
        <v>6.2174198225567023</v>
      </c>
      <c r="P306" s="41">
        <f>'Tab. RF.IS.App.3a'!P306/'Tab. RF.IS.App.3a'!P320*100</f>
        <v>7.113796959387118</v>
      </c>
      <c r="Q306" s="102"/>
      <c r="R306" s="41">
        <f>'Tab. RF.IS.App.3a'!R306/'Tab. RF.IS.App.3a'!R320*100</f>
        <v>6.606606606606606</v>
      </c>
      <c r="S306" s="41">
        <f>'Tab. RF.IS.App.3a'!S306/'Tab. RF.IS.App.3a'!S320*100</f>
        <v>9.765625</v>
      </c>
      <c r="T306" s="41">
        <f>'Tab. RF.IS.App.3a'!T306/'Tab. RF.IS.App.3a'!T320*100</f>
        <v>8.7582798864472711</v>
      </c>
      <c r="U306" s="41">
        <f>'Tab. RF.IS.App.3a'!U306/'Tab. RF.IS.App.3a'!U320*100</f>
        <v>10.050034506556246</v>
      </c>
      <c r="V306" s="102"/>
      <c r="W306" s="41">
        <f>'Tab. RF.IS.App.3a'!W306/'Tab. RF.IS.App.3a'!W320*100</f>
        <v>6.6222961730449255</v>
      </c>
      <c r="X306" s="41">
        <f>'Tab. RF.IS.App.3a'!X306/'Tab. RF.IS.App.3a'!X320*100</f>
        <v>7.7192982456140351</v>
      </c>
      <c r="Y306" s="41">
        <f>'Tab. RF.IS.App.3a'!Y306/'Tab. RF.IS.App.3a'!Y320*100</f>
        <v>8.3517921868707212</v>
      </c>
      <c r="Z306" s="41">
        <f>'Tab. RF.IS.App.3a'!Z306/'Tab. RF.IS.App.3a'!Z320*100</f>
        <v>8.7819997704052337</v>
      </c>
    </row>
    <row r="307" spans="1:26" x14ac:dyDescent="0.3">
      <c r="A307" s="129" t="s">
        <v>10</v>
      </c>
      <c r="B307" s="130"/>
      <c r="C307" s="40">
        <f>'Tab. RF.IS.App.3a'!C307/'Tab. RF.IS.App.3a'!C320*100</f>
        <v>1.3888483646018732</v>
      </c>
      <c r="D307" s="40">
        <f>'Tab. RF.IS.App.3a'!D307/'Tab. RF.IS.App.3a'!D320*100</f>
        <v>1.6316371681415931</v>
      </c>
      <c r="E307" s="40">
        <f>'Tab. RF.IS.App.3a'!E307/'Tab. RF.IS.App.3a'!E320*100</f>
        <v>1.5803108808290156</v>
      </c>
      <c r="F307" s="40">
        <f>'Tab. RF.IS.App.3a'!F307/'Tab. RF.IS.App.3a'!F320*100</f>
        <v>1.3968269187963798</v>
      </c>
      <c r="G307" s="102"/>
      <c r="H307" s="41">
        <f>'Tab. RF.IS.App.3a'!H307/'Tab. RF.IS.App.3a'!H320*100</f>
        <v>1.7358171041490262</v>
      </c>
      <c r="I307" s="41">
        <f>'Tab. RF.IS.App.3a'!I307/'Tab. RF.IS.App.3a'!I320*100</f>
        <v>2.5396825396825395</v>
      </c>
      <c r="J307" s="41">
        <f>'Tab. RF.IS.App.3a'!J307/'Tab. RF.IS.App.3a'!J320*100</f>
        <v>1.31505794808194</v>
      </c>
      <c r="K307" s="41">
        <f>'Tab. RF.IS.App.3a'!K307/'Tab. RF.IS.App.3a'!K320*100</f>
        <v>1.5095605501509561</v>
      </c>
      <c r="L307" s="102"/>
      <c r="M307" s="41">
        <f>'Tab. RF.IS.App.3a'!M307/'Tab. RF.IS.App.3a'!M320*100</f>
        <v>1.2903225806451613</v>
      </c>
      <c r="N307" s="41">
        <f>'Tab. RF.IS.App.3a'!N307/'Tab. RF.IS.App.3a'!N320*100</f>
        <v>1.056338028169014</v>
      </c>
      <c r="O307" s="41">
        <f>'Tab. RF.IS.App.3a'!O307/'Tab. RF.IS.App.3a'!O320*100</f>
        <v>1.4982566368626369</v>
      </c>
      <c r="P307" s="41">
        <f>'Tab. RF.IS.App.3a'!P307/'Tab. RF.IS.App.3a'!P320*100</f>
        <v>1.3014203801955699</v>
      </c>
      <c r="Q307" s="102"/>
      <c r="R307" s="41">
        <f>'Tab. RF.IS.App.3a'!R307/'Tab. RF.IS.App.3a'!R320*100</f>
        <v>0.60060060060060061</v>
      </c>
      <c r="S307" s="41">
        <f>'Tab. RF.IS.App.3a'!S307/'Tab. RF.IS.App.3a'!S320*100</f>
        <v>1.171875</v>
      </c>
      <c r="T307" s="41">
        <f>'Tab. RF.IS.App.3a'!T307/'Tab. RF.IS.App.3a'!T320*100</f>
        <v>1.7032909262958678</v>
      </c>
      <c r="U307" s="41">
        <f>'Tab. RF.IS.App.3a'!U307/'Tab. RF.IS.App.3a'!U320*100</f>
        <v>1.6476880607315387</v>
      </c>
      <c r="V307" s="102"/>
      <c r="W307" s="41">
        <f>'Tab. RF.IS.App.3a'!W307/'Tab. RF.IS.App.3a'!W320*100</f>
        <v>1.5640599001663893</v>
      </c>
      <c r="X307" s="41">
        <f>'Tab. RF.IS.App.3a'!X307/'Tab. RF.IS.App.3a'!X320*100</f>
        <v>1.6374269005847955</v>
      </c>
      <c r="Y307" s="41">
        <f>'Tab. RF.IS.App.3a'!Y307/'Tab. RF.IS.App.3a'!Y320*100</f>
        <v>1.3653958025685773</v>
      </c>
      <c r="Z307" s="41">
        <f>'Tab. RF.IS.App.3a'!Z307/'Tab. RF.IS.App.3a'!Z320*100</f>
        <v>1.446447021007921</v>
      </c>
    </row>
    <row r="308" spans="1:26" x14ac:dyDescent="0.3">
      <c r="A308" s="129" t="s">
        <v>11</v>
      </c>
      <c r="B308" s="130"/>
      <c r="C308" s="40">
        <f>'Tab. RF.IS.App.3a'!C308/'Tab. RF.IS.App.3a'!C320*100</f>
        <v>3.1779145877707431</v>
      </c>
      <c r="D308" s="40">
        <f>'Tab. RF.IS.App.3a'!D308/'Tab. RF.IS.App.3a'!D320*100</f>
        <v>3.3185840707964607</v>
      </c>
      <c r="E308" s="40">
        <f>'Tab. RF.IS.App.3a'!E308/'Tab. RF.IS.App.3a'!E320*100</f>
        <v>3.3419689119170979</v>
      </c>
      <c r="F308" s="40">
        <f>'Tab. RF.IS.App.3a'!F308/'Tab. RF.IS.App.3a'!F320*100</f>
        <v>3.2412274543779684</v>
      </c>
      <c r="G308" s="102"/>
      <c r="H308" s="41">
        <f>'Tab. RF.IS.App.3a'!H308/'Tab. RF.IS.App.3a'!H320*100</f>
        <v>3.1329381879762912</v>
      </c>
      <c r="I308" s="41">
        <f>'Tab. RF.IS.App.3a'!I308/'Tab. RF.IS.App.3a'!I320*100</f>
        <v>2.8571428571428572</v>
      </c>
      <c r="J308" s="41">
        <f>'Tab. RF.IS.App.3a'!J308/'Tab. RF.IS.App.3a'!J320*100</f>
        <v>3.1133729632639096</v>
      </c>
      <c r="K308" s="41">
        <f>'Tab. RF.IS.App.3a'!K308/'Tab. RF.IS.App.3a'!K320*100</f>
        <v>3.6615229788661523</v>
      </c>
      <c r="L308" s="102"/>
      <c r="M308" s="41">
        <f>'Tab. RF.IS.App.3a'!M308/'Tab. RF.IS.App.3a'!M320*100</f>
        <v>3.5483870967741935</v>
      </c>
      <c r="N308" s="41">
        <f>'Tab. RF.IS.App.3a'!N308/'Tab. RF.IS.App.3a'!N320*100</f>
        <v>3.5211267605633805</v>
      </c>
      <c r="O308" s="41">
        <f>'Tab. RF.IS.App.3a'!O308/'Tab. RF.IS.App.3a'!O320*100</f>
        <v>3.062105154140919</v>
      </c>
      <c r="P308" s="41">
        <f>'Tab. RF.IS.App.3a'!P308/'Tab. RF.IS.App.3a'!P320*100</f>
        <v>3.1905022483405108</v>
      </c>
      <c r="Q308" s="102"/>
      <c r="R308" s="41">
        <f>'Tab. RF.IS.App.3a'!R308/'Tab. RF.IS.App.3a'!R320*100</f>
        <v>4.5045045045045047</v>
      </c>
      <c r="S308" s="41">
        <f>'Tab. RF.IS.App.3a'!S308/'Tab. RF.IS.App.3a'!S320*100</f>
        <v>3.90625</v>
      </c>
      <c r="T308" s="41">
        <f>'Tab. RF.IS.App.3a'!T308/'Tab. RF.IS.App.3a'!T320*100</f>
        <v>3.4170959941120809</v>
      </c>
      <c r="U308" s="41">
        <f>'Tab. RF.IS.App.3a'!U308/'Tab. RF.IS.App.3a'!U320*100</f>
        <v>3.1142167011732229</v>
      </c>
      <c r="V308" s="102"/>
      <c r="W308" s="41">
        <f>'Tab. RF.IS.App.3a'!W308/'Tab. RF.IS.App.3a'!W320*100</f>
        <v>3.3277870216306153</v>
      </c>
      <c r="X308" s="41">
        <f>'Tab. RF.IS.App.3a'!X308/'Tab. RF.IS.App.3a'!X320*100</f>
        <v>3.3918128654970756</v>
      </c>
      <c r="Y308" s="41">
        <f>'Tab. RF.IS.App.3a'!Y308/'Tab. RF.IS.App.3a'!Y320*100</f>
        <v>3.1212243254128071</v>
      </c>
      <c r="Z308" s="41">
        <f>'Tab. RF.IS.App.3a'!Z308/'Tab. RF.IS.App.3a'!Z320*100</f>
        <v>3.4306756267495562</v>
      </c>
    </row>
    <row r="309" spans="1:26" x14ac:dyDescent="0.3">
      <c r="A309" s="129" t="s">
        <v>12</v>
      </c>
      <c r="B309" s="130"/>
      <c r="C309" s="40">
        <f>'Tab. RF.IS.App.3a'!C309/'Tab. RF.IS.App.3a'!C320*100</f>
        <v>13.077349517112596</v>
      </c>
      <c r="D309" s="40">
        <f>'Tab. RF.IS.App.3a'!D309/'Tab. RF.IS.App.3a'!D320*100</f>
        <v>11.006637168141593</v>
      </c>
      <c r="E309" s="40">
        <f>'Tab. RF.IS.App.3a'!E309/'Tab. RF.IS.App.3a'!E320*100</f>
        <v>11.010362694300518</v>
      </c>
      <c r="F309" s="40">
        <f>'Tab. RF.IS.App.3a'!F309/'Tab. RF.IS.App.3a'!F320*100</f>
        <v>12.844712159140331</v>
      </c>
      <c r="G309" s="102"/>
      <c r="H309" s="41">
        <f>'Tab. RF.IS.App.3a'!H309/'Tab. RF.IS.App.3a'!H320*100</f>
        <v>10.414902624894157</v>
      </c>
      <c r="I309" s="41">
        <f>'Tab. RF.IS.App.3a'!I309/'Tab. RF.IS.App.3a'!I320*100</f>
        <v>11.428571428571429</v>
      </c>
      <c r="J309" s="41">
        <f>'Tab. RF.IS.App.3a'!J309/'Tab. RF.IS.App.3a'!J320*100</f>
        <v>13.042951431951987</v>
      </c>
      <c r="K309" s="41">
        <f>'Tab. RF.IS.App.3a'!K309/'Tab. RF.IS.App.3a'!K320*100</f>
        <v>12.13518953371352</v>
      </c>
      <c r="L309" s="102"/>
      <c r="M309" s="41">
        <f>'Tab. RF.IS.App.3a'!M309/'Tab. RF.IS.App.3a'!M320*100</f>
        <v>11.935483870967742</v>
      </c>
      <c r="N309" s="41">
        <f>'Tab. RF.IS.App.3a'!N309/'Tab. RF.IS.App.3a'!N320*100</f>
        <v>10.56338028169014</v>
      </c>
      <c r="O309" s="41">
        <f>'Tab. RF.IS.App.3a'!O309/'Tab. RF.IS.App.3a'!O320*100</f>
        <v>12.838747540304485</v>
      </c>
      <c r="P309" s="41">
        <f>'Tab. RF.IS.App.3a'!P309/'Tab. RF.IS.App.3a'!P320*100</f>
        <v>12.640669981680189</v>
      </c>
      <c r="Q309" s="102"/>
      <c r="R309" s="41">
        <f>'Tab. RF.IS.App.3a'!R309/'Tab. RF.IS.App.3a'!R320*100</f>
        <v>11.111111111111111</v>
      </c>
      <c r="S309" s="41">
        <f>'Tab. RF.IS.App.3a'!S309/'Tab. RF.IS.App.3a'!S320*100</f>
        <v>15.234375</v>
      </c>
      <c r="T309" s="41">
        <f>'Tab. RF.IS.App.3a'!T309/'Tab. RF.IS.App.3a'!T320*100</f>
        <v>14.120492061823153</v>
      </c>
      <c r="U309" s="41">
        <f>'Tab. RF.IS.App.3a'!U309/'Tab. RF.IS.App.3a'!U320*100</f>
        <v>13.802622498274673</v>
      </c>
      <c r="V309" s="102"/>
      <c r="W309" s="41">
        <f>'Tab. RF.IS.App.3a'!W309/'Tab. RF.IS.App.3a'!W320*100</f>
        <v>10.648918469217969</v>
      </c>
      <c r="X309" s="41">
        <f>'Tab. RF.IS.App.3a'!X309/'Tab. RF.IS.App.3a'!X320*100</f>
        <v>12.280701754385964</v>
      </c>
      <c r="Y309" s="41">
        <f>'Tab. RF.IS.App.3a'!Y309/'Tab. RF.IS.App.3a'!Y320*100</f>
        <v>13.067190226876091</v>
      </c>
      <c r="Z309" s="41">
        <f>'Tab. RF.IS.App.3a'!Z309/'Tab. RF.IS.App.3a'!Z320*100</f>
        <v>12.493487456178306</v>
      </c>
    </row>
    <row r="310" spans="1:26" x14ac:dyDescent="0.3">
      <c r="A310" s="134" t="s">
        <v>13</v>
      </c>
      <c r="B310" s="125"/>
      <c r="C310" s="42">
        <f>SUM(C306:C309)</f>
        <v>26.72414631536973</v>
      </c>
      <c r="D310" s="110">
        <f t="shared" ref="D310" si="651">SUM(D306:D309)</f>
        <v>23.147123893805308</v>
      </c>
      <c r="E310" s="110">
        <f t="shared" ref="E310" si="652">SUM(E306:E309)</f>
        <v>22.797927461139896</v>
      </c>
      <c r="F310" s="42">
        <f t="shared" ref="F310" si="653">SUM(F306:F309)</f>
        <v>26.001390320492845</v>
      </c>
      <c r="G310" s="107"/>
      <c r="H310" s="168">
        <f>SUM(H306:H309)</f>
        <v>22.099915325994921</v>
      </c>
      <c r="I310" s="43">
        <f t="shared" ref="I310" si="654">SUM(I306:I309)</f>
        <v>25.396825396825399</v>
      </c>
      <c r="J310" s="43">
        <f t="shared" ref="J310" si="655">SUM(J306:J309)</f>
        <v>26.236297024904133</v>
      </c>
      <c r="K310" s="43">
        <f t="shared" ref="K310" si="656">SUM(K306:K309)</f>
        <v>27.01777926870178</v>
      </c>
      <c r="L310" s="107"/>
      <c r="M310" s="168">
        <f>SUM(M306:M309)</f>
        <v>21.935483870967744</v>
      </c>
      <c r="N310" s="168">
        <f t="shared" ref="N310" si="657">SUM(N306:N309)</f>
        <v>20.070422535211264</v>
      </c>
      <c r="O310" s="168">
        <f t="shared" ref="O310" si="658">SUM(O306:O309)</f>
        <v>23.616529153864743</v>
      </c>
      <c r="P310" s="168">
        <f t="shared" ref="P310" si="659">SUM(P306:P309)</f>
        <v>24.246389569603387</v>
      </c>
      <c r="Q310" s="107"/>
      <c r="R310" s="168">
        <f>SUM(R306:R309)</f>
        <v>22.822822822822822</v>
      </c>
      <c r="S310" s="43">
        <f t="shared" ref="S310" si="660">SUM(S306:S309)</f>
        <v>30.078125</v>
      </c>
      <c r="T310" s="43">
        <f t="shared" ref="T310" si="661">SUM(T306:T309)</f>
        <v>27.999158868678371</v>
      </c>
      <c r="U310" s="43">
        <f t="shared" ref="U310" si="662">SUM(U306:U309)</f>
        <v>28.614561766735683</v>
      </c>
      <c r="V310" s="107"/>
      <c r="W310" s="168">
        <f>SUM(W306:W309)</f>
        <v>22.163061564059902</v>
      </c>
      <c r="X310" s="168">
        <f t="shared" ref="X310" si="663">SUM(X306:X309)</f>
        <v>25.029239766081872</v>
      </c>
      <c r="Y310" s="168">
        <f t="shared" ref="Y310" si="664">SUM(Y306:Y309)</f>
        <v>25.9056025417282</v>
      </c>
      <c r="Z310" s="43">
        <f t="shared" ref="Z310" si="665">SUM(Z306:Z309)</f>
        <v>26.152609874341017</v>
      </c>
    </row>
    <row r="311" spans="1:26" x14ac:dyDescent="0.3">
      <c r="A311" s="129" t="s">
        <v>14</v>
      </c>
      <c r="B311" s="130"/>
      <c r="C311" s="40">
        <f>'Tab. RF.IS.App.3a'!C311/'Tab. RF.IS.App.3a'!C320*100</f>
        <v>1.9733706805162472</v>
      </c>
      <c r="D311" s="40">
        <f>'Tab. RF.IS.App.3a'!D311/'Tab. RF.IS.App.3a'!D320*100</f>
        <v>2.1570796460176989</v>
      </c>
      <c r="E311" s="40">
        <f>'Tab. RF.IS.App.3a'!E311/'Tab. RF.IS.App.3a'!E320*100</f>
        <v>2.1502590673575126</v>
      </c>
      <c r="F311" s="40">
        <f>'Tab. RF.IS.App.3a'!F311/'Tab. RF.IS.App.3a'!F320*100</f>
        <v>2.1303408339868297</v>
      </c>
      <c r="G311" s="102"/>
      <c r="H311" s="41">
        <f>'Tab. RF.IS.App.3a'!H311/'Tab. RF.IS.App.3a'!H320*100</f>
        <v>2.1168501270110074</v>
      </c>
      <c r="I311" s="41">
        <f>'Tab. RF.IS.App.3a'!I311/'Tab. RF.IS.App.3a'!I320*100</f>
        <v>2.5396825396825395</v>
      </c>
      <c r="J311" s="41">
        <f>'Tab. RF.IS.App.3a'!J311/'Tab. RF.IS.App.3a'!J320*100</f>
        <v>2.0392307801964389</v>
      </c>
      <c r="K311" s="41">
        <f>'Tab. RF.IS.App.3a'!K311/'Tab. RF.IS.App.3a'!K320*100</f>
        <v>2.217376719221738</v>
      </c>
      <c r="L311" s="102"/>
      <c r="M311" s="41">
        <f>'Tab. RF.IS.App.3a'!M311/'Tab. RF.IS.App.3a'!M320*100</f>
        <v>1.935483870967742</v>
      </c>
      <c r="N311" s="41">
        <f>'Tab. RF.IS.App.3a'!N311/'Tab. RF.IS.App.3a'!N320*100</f>
        <v>2.464788732394366</v>
      </c>
      <c r="O311" s="41">
        <f>'Tab. RF.IS.App.3a'!O311/'Tab. RF.IS.App.3a'!O320*100</f>
        <v>2.3129768357096006</v>
      </c>
      <c r="P311" s="41">
        <f>'Tab. RF.IS.App.3a'!P311/'Tab. RF.IS.App.3a'!P320*100</f>
        <v>2.3982298779472293</v>
      </c>
      <c r="Q311" s="102"/>
      <c r="R311" s="41">
        <f>'Tab. RF.IS.App.3a'!R311/'Tab. RF.IS.App.3a'!R320*100</f>
        <v>2.1021021021021022</v>
      </c>
      <c r="S311" s="41">
        <f>'Tab. RF.IS.App.3a'!S311/'Tab. RF.IS.App.3a'!S320*100</f>
        <v>1.953125</v>
      </c>
      <c r="T311" s="41">
        <f>'Tab. RF.IS.App.3a'!T311/'Tab. RF.IS.App.3a'!T320*100</f>
        <v>1.6927767847755231</v>
      </c>
      <c r="U311" s="41">
        <f>'Tab. RF.IS.App.3a'!U311/'Tab. RF.IS.App.3a'!U320*100</f>
        <v>1.7167011732229125</v>
      </c>
      <c r="V311" s="102"/>
      <c r="W311" s="41">
        <f>'Tab. RF.IS.App.3a'!W311/'Tab. RF.IS.App.3a'!W320*100</f>
        <v>2.0965058236272878</v>
      </c>
      <c r="X311" s="41">
        <f>'Tab. RF.IS.App.3a'!X311/'Tab. RF.IS.App.3a'!X320*100</f>
        <v>2.3391812865497075</v>
      </c>
      <c r="Y311" s="41">
        <f>'Tab. RF.IS.App.3a'!Y311/'Tab. RF.IS.App.3a'!Y320*100</f>
        <v>2.0651541593949974</v>
      </c>
      <c r="Z311" s="41">
        <f>'Tab. RF.IS.App.3a'!Z311/'Tab. RF.IS.App.3a'!Z320*100</f>
        <v>2.2332506203473943</v>
      </c>
    </row>
    <row r="312" spans="1:26" x14ac:dyDescent="0.3">
      <c r="A312" s="129" t="s">
        <v>15</v>
      </c>
      <c r="B312" s="130"/>
      <c r="C312" s="40">
        <f>'Tab. RF.IS.App.3a'!C312/'Tab. RF.IS.App.3a'!C320*100</f>
        <v>0.3107402328363435</v>
      </c>
      <c r="D312" s="40">
        <f>'Tab. RF.IS.App.3a'!D312/'Tab. RF.IS.App.3a'!D320*100</f>
        <v>0.49778761061946902</v>
      </c>
      <c r="E312" s="40">
        <f>'Tab. RF.IS.App.3a'!E312/'Tab. RF.IS.App.3a'!E320*100</f>
        <v>0.49222797927461143</v>
      </c>
      <c r="F312" s="40">
        <f>'Tab. RF.IS.App.3a'!F312/'Tab. RF.IS.App.3a'!F320*100</f>
        <v>0.34518301891315289</v>
      </c>
      <c r="G312" s="102"/>
      <c r="H312" s="41">
        <f>'Tab. RF.IS.App.3a'!H312/'Tab. RF.IS.App.3a'!H320*100</f>
        <v>0.67739204064352243</v>
      </c>
      <c r="I312" s="41">
        <f>'Tab. RF.IS.App.3a'!I312/'Tab. RF.IS.App.3a'!I320*100</f>
        <v>0</v>
      </c>
      <c r="J312" s="41">
        <f>'Tab. RF.IS.App.3a'!J312/'Tab. RF.IS.App.3a'!J320*100</f>
        <v>0.33286290609987312</v>
      </c>
      <c r="K312" s="41">
        <f>'Tab. RF.IS.App.3a'!K312/'Tab. RF.IS.App.3a'!K320*100</f>
        <v>0.34552163703455219</v>
      </c>
      <c r="L312" s="102"/>
      <c r="M312" s="41">
        <f>'Tab. RF.IS.App.3a'!M312/'Tab. RF.IS.App.3a'!M320*100</f>
        <v>0.32258064516129031</v>
      </c>
      <c r="N312" s="41">
        <f>'Tab. RF.IS.App.3a'!N312/'Tab. RF.IS.App.3a'!N320*100</f>
        <v>0.35211267605633806</v>
      </c>
      <c r="O312" s="41">
        <f>'Tab. RF.IS.App.3a'!O312/'Tab. RF.IS.App.3a'!O320*100</f>
        <v>0.36248144440225083</v>
      </c>
      <c r="P312" s="41">
        <f>'Tab. RF.IS.App.3a'!P312/'Tab. RF.IS.App.3a'!P320*100</f>
        <v>0.40922176488782086</v>
      </c>
      <c r="Q312" s="102"/>
      <c r="R312" s="41">
        <f>'Tab. RF.IS.App.3a'!R312/'Tab. RF.IS.App.3a'!R320*100</f>
        <v>0</v>
      </c>
      <c r="S312" s="41">
        <f>'Tab. RF.IS.App.3a'!S312/'Tab. RF.IS.App.3a'!S320*100</f>
        <v>0.390625</v>
      </c>
      <c r="T312" s="41">
        <f>'Tab. RF.IS.App.3a'!T312/'Tab. RF.IS.App.3a'!T320*100</f>
        <v>0.2102828304068973</v>
      </c>
      <c r="U312" s="41">
        <f>'Tab. RF.IS.App.3a'!U312/'Tab. RF.IS.App.3a'!U320*100</f>
        <v>0.32781228433402343</v>
      </c>
      <c r="V312" s="102"/>
      <c r="W312" s="41">
        <f>'Tab. RF.IS.App.3a'!W312/'Tab. RF.IS.App.3a'!W320*100</f>
        <v>0.56572379367720471</v>
      </c>
      <c r="X312" s="41">
        <f>'Tab. RF.IS.App.3a'!X312/'Tab. RF.IS.App.3a'!X320*100</f>
        <v>0.23391812865497078</v>
      </c>
      <c r="Y312" s="41">
        <f>'Tab. RF.IS.App.3a'!Y312/'Tab. RF.IS.App.3a'!Y320*100</f>
        <v>0.33114064527677095</v>
      </c>
      <c r="Z312" s="41">
        <f>'Tab. RF.IS.App.3a'!Z312/'Tab. RF.IS.App.3a'!Z320*100</f>
        <v>0.36735162438296409</v>
      </c>
    </row>
    <row r="313" spans="1:26" x14ac:dyDescent="0.3">
      <c r="A313" s="129" t="s">
        <v>16</v>
      </c>
      <c r="B313" s="130"/>
      <c r="C313" s="40">
        <f>'Tab. RF.IS.App.3a'!C313/'Tab. RF.IS.App.3a'!C320*100</f>
        <v>4.9723300168256834</v>
      </c>
      <c r="D313" s="40">
        <f>'Tab. RF.IS.App.3a'!D313/'Tab. RF.IS.App.3a'!D320*100</f>
        <v>6.4159292035398234</v>
      </c>
      <c r="E313" s="40">
        <f>'Tab. RF.IS.App.3a'!E313/'Tab. RF.IS.App.3a'!E320*100</f>
        <v>6.2953367875647661</v>
      </c>
      <c r="F313" s="40">
        <f>'Tab. RF.IS.App.3a'!F313/'Tab. RF.IS.App.3a'!F320*100</f>
        <v>5.2373304476763503</v>
      </c>
      <c r="G313" s="102"/>
      <c r="H313" s="41">
        <f>'Tab. RF.IS.App.3a'!H313/'Tab. RF.IS.App.3a'!H320*100</f>
        <v>6.3928873835732425</v>
      </c>
      <c r="I313" s="41">
        <f>'Tab. RF.IS.App.3a'!I313/'Tab. RF.IS.App.3a'!I320*100</f>
        <v>3.1746031746031744</v>
      </c>
      <c r="J313" s="41">
        <f>'Tab. RF.IS.App.3a'!J313/'Tab. RF.IS.App.3a'!J320*100</f>
        <v>5.2630828664699427</v>
      </c>
      <c r="K313" s="41">
        <f>'Tab. RF.IS.App.3a'!K313/'Tab. RF.IS.App.3a'!K320*100</f>
        <v>3.7973834283797387</v>
      </c>
      <c r="L313" s="102"/>
      <c r="M313" s="41">
        <f>'Tab. RF.IS.App.3a'!M313/'Tab. RF.IS.App.3a'!M320*100</f>
        <v>8.7096774193548381</v>
      </c>
      <c r="N313" s="41">
        <f>'Tab. RF.IS.App.3a'!N313/'Tab. RF.IS.App.3a'!N320*100</f>
        <v>4.929577464788732</v>
      </c>
      <c r="O313" s="41">
        <f>'Tab. RF.IS.App.3a'!O313/'Tab. RF.IS.App.3a'!O320*100</f>
        <v>6.5177615907757103</v>
      </c>
      <c r="P313" s="41">
        <f>'Tab. RF.IS.App.3a'!P313/'Tab. RF.IS.App.3a'!P320*100</f>
        <v>6.3738669077585586</v>
      </c>
      <c r="Q313" s="102"/>
      <c r="R313" s="41">
        <f>'Tab. RF.IS.App.3a'!R313/'Tab. RF.IS.App.3a'!R320*100</f>
        <v>8.1081081081081088</v>
      </c>
      <c r="S313" s="41">
        <f>'Tab. RF.IS.App.3a'!S313/'Tab. RF.IS.App.3a'!S320*100</f>
        <v>5.46875</v>
      </c>
      <c r="T313" s="41">
        <f>'Tab. RF.IS.App.3a'!T313/'Tab. RF.IS.App.3a'!T320*100</f>
        <v>5.0888444958469146</v>
      </c>
      <c r="U313" s="41">
        <f>'Tab. RF.IS.App.3a'!U313/'Tab. RF.IS.App.3a'!U320*100</f>
        <v>5.1328502415458939</v>
      </c>
      <c r="V313" s="102"/>
      <c r="W313" s="41">
        <f>'Tab. RF.IS.App.3a'!W313/'Tab. RF.IS.App.3a'!W320*100</f>
        <v>6.8219633943427613</v>
      </c>
      <c r="X313" s="41">
        <f>'Tab. RF.IS.App.3a'!X313/'Tab. RF.IS.App.3a'!X320*100</f>
        <v>4.4444444444444446</v>
      </c>
      <c r="Y313" s="41">
        <f>'Tab. RF.IS.App.3a'!Y313/'Tab. RF.IS.App.3a'!Y320*100</f>
        <v>5.4571083366894886</v>
      </c>
      <c r="Z313" s="41">
        <f>'Tab. RF.IS.App.3a'!Z313/'Tab. RF.IS.App.3a'!Z320*100</f>
        <v>4.8903684995982095</v>
      </c>
    </row>
    <row r="314" spans="1:26" x14ac:dyDescent="0.3">
      <c r="A314" s="129" t="s">
        <v>17</v>
      </c>
      <c r="B314" s="130"/>
      <c r="C314" s="40">
        <f>'Tab. RF.IS.App.3a'!C314/'Tab. RF.IS.App.3a'!C320*100</f>
        <v>5.8846127661229932</v>
      </c>
      <c r="D314" s="40">
        <f>'Tab. RF.IS.App.3a'!D314/'Tab. RF.IS.App.3a'!D320*100</f>
        <v>6.7201327433628322</v>
      </c>
      <c r="E314" s="40">
        <f>'Tab. RF.IS.App.3a'!E314/'Tab. RF.IS.App.3a'!E320*100</f>
        <v>7.0207253886010363</v>
      </c>
      <c r="F314" s="40">
        <f>'Tab. RF.IS.App.3a'!F314/'Tab. RF.IS.App.3a'!F320*100</f>
        <v>6.9389320557908905</v>
      </c>
      <c r="G314" s="102"/>
      <c r="H314" s="41">
        <f>'Tab. RF.IS.App.3a'!H314/'Tab. RF.IS.App.3a'!H320*100</f>
        <v>6.9856054191363244</v>
      </c>
      <c r="I314" s="41">
        <f>'Tab. RF.IS.App.3a'!I314/'Tab. RF.IS.App.3a'!I320*100</f>
        <v>4.7619047619047619</v>
      </c>
      <c r="J314" s="41">
        <f>'Tab. RF.IS.App.3a'!J314/'Tab. RF.IS.App.3a'!J320*100</f>
        <v>6.5738642033386068</v>
      </c>
      <c r="K314" s="41">
        <f>'Tab. RF.IS.App.3a'!K314/'Tab. RF.IS.App.3a'!K320*100</f>
        <v>5.3421670580342164</v>
      </c>
      <c r="L314" s="102"/>
      <c r="M314" s="41">
        <f>'Tab. RF.IS.App.3a'!M314/'Tab. RF.IS.App.3a'!M320*100</f>
        <v>11.29032258064516</v>
      </c>
      <c r="N314" s="41">
        <f>'Tab. RF.IS.App.3a'!N314/'Tab. RF.IS.App.3a'!N320*100</f>
        <v>8.4507042253521121</v>
      </c>
      <c r="O314" s="41">
        <f>'Tab. RF.IS.App.3a'!O314/'Tab. RF.IS.App.3a'!O320*100</f>
        <v>9.7352159353747378</v>
      </c>
      <c r="P314" s="41">
        <f>'Tab. RF.IS.App.3a'!P314/'Tab. RF.IS.App.3a'!P320*100</f>
        <v>9.585781922866456</v>
      </c>
      <c r="Q314" s="102"/>
      <c r="R314" s="41">
        <f>'Tab. RF.IS.App.3a'!R314/'Tab. RF.IS.App.3a'!R320*100</f>
        <v>7.2072072072072073</v>
      </c>
      <c r="S314" s="41">
        <f>'Tab. RF.IS.App.3a'!S314/'Tab. RF.IS.App.3a'!S320*100</f>
        <v>3.125</v>
      </c>
      <c r="T314" s="41">
        <f>'Tab. RF.IS.App.3a'!T314/'Tab. RF.IS.App.3a'!T320*100</f>
        <v>4.8575333823993265</v>
      </c>
      <c r="U314" s="41">
        <f>'Tab. RF.IS.App.3a'!U314/'Tab. RF.IS.App.3a'!U320*100</f>
        <v>4.6928916494133883</v>
      </c>
      <c r="V314" s="102"/>
      <c r="W314" s="41">
        <f>'Tab. RF.IS.App.3a'!W314/'Tab. RF.IS.App.3a'!W320*100</f>
        <v>7.4542429284525786</v>
      </c>
      <c r="X314" s="41">
        <f>'Tab. RF.IS.App.3a'!X314/'Tab. RF.IS.App.3a'!X320*100</f>
        <v>5.4970760233918128</v>
      </c>
      <c r="Y314" s="41">
        <f>'Tab. RF.IS.App.3a'!Y314/'Tab. RF.IS.App.3a'!Y320*100</f>
        <v>6.9947867722736836</v>
      </c>
      <c r="Z314" s="41">
        <f>'Tab. RF.IS.App.3a'!Z314/'Tab. RF.IS.App.3a'!Z320*100</f>
        <v>6.8507545720265268</v>
      </c>
    </row>
    <row r="315" spans="1:26" x14ac:dyDescent="0.3">
      <c r="A315" s="129" t="s">
        <v>18</v>
      </c>
      <c r="B315" s="130"/>
      <c r="C315" s="40">
        <f>'Tab. RF.IS.App.3a'!C315/'Tab. RF.IS.App.3a'!C320*100</f>
        <v>0.5125511821745008</v>
      </c>
      <c r="D315" s="40">
        <f>'Tab. RF.IS.App.3a'!D315/'Tab. RF.IS.App.3a'!D320*100</f>
        <v>0.85730088495575218</v>
      </c>
      <c r="E315" s="40">
        <f>'Tab. RF.IS.App.3a'!E315/'Tab. RF.IS.App.3a'!E320*100</f>
        <v>0.95854922279792754</v>
      </c>
      <c r="F315" s="40">
        <f>'Tab. RF.IS.App.3a'!F315/'Tab. RF.IS.App.3a'!F320*100</f>
        <v>0.60954937863632164</v>
      </c>
      <c r="G315" s="102"/>
      <c r="H315" s="41">
        <f>'Tab. RF.IS.App.3a'!H315/'Tab. RF.IS.App.3a'!H320*100</f>
        <v>1.0160880609652836</v>
      </c>
      <c r="I315" s="41">
        <f>'Tab. RF.IS.App.3a'!I315/'Tab. RF.IS.App.3a'!I320*100</f>
        <v>0.31746031746031744</v>
      </c>
      <c r="J315" s="41">
        <f>'Tab. RF.IS.App.3a'!J315/'Tab. RF.IS.App.3a'!J320*100</f>
        <v>0.54099131847923698</v>
      </c>
      <c r="K315" s="41">
        <f>'Tab. RF.IS.App.3a'!K315/'Tab. RF.IS.App.3a'!K320*100</f>
        <v>0.52666890305266689</v>
      </c>
      <c r="L315" s="102"/>
      <c r="M315" s="41">
        <f>'Tab. RF.IS.App.3a'!M315/'Tab. RF.IS.App.3a'!M320*100</f>
        <v>1.2903225806451613</v>
      </c>
      <c r="N315" s="41">
        <f>'Tab. RF.IS.App.3a'!N315/'Tab. RF.IS.App.3a'!N320*100</f>
        <v>1.7605633802816902</v>
      </c>
      <c r="O315" s="41">
        <f>'Tab. RF.IS.App.3a'!O315/'Tab. RF.IS.App.3a'!O320*100</f>
        <v>0.81472019884696378</v>
      </c>
      <c r="P315" s="41">
        <f>'Tab. RF.IS.App.3a'!P315/'Tab. RF.IS.App.3a'!P320*100</f>
        <v>0.8517522780804645</v>
      </c>
      <c r="Q315" s="102"/>
      <c r="R315" s="41">
        <f>'Tab. RF.IS.App.3a'!R315/'Tab. RF.IS.App.3a'!R320*100</f>
        <v>0.3003003003003003</v>
      </c>
      <c r="S315" s="41">
        <f>'Tab. RF.IS.App.3a'!S315/'Tab. RF.IS.App.3a'!S320*100</f>
        <v>0.78125</v>
      </c>
      <c r="T315" s="41">
        <f>'Tab. RF.IS.App.3a'!T315/'Tab. RF.IS.App.3a'!T320*100</f>
        <v>0.5151929344968984</v>
      </c>
      <c r="U315" s="41">
        <f>'Tab. RF.IS.App.3a'!U315/'Tab. RF.IS.App.3a'!U320*100</f>
        <v>0.55210489993098688</v>
      </c>
      <c r="V315" s="102"/>
      <c r="W315" s="41">
        <f>'Tab. RF.IS.App.3a'!W315/'Tab. RF.IS.App.3a'!W320*100</f>
        <v>0.96505823627287857</v>
      </c>
      <c r="X315" s="41">
        <f>'Tab. RF.IS.App.3a'!X315/'Tab. RF.IS.App.3a'!X320*100</f>
        <v>0.9356725146198831</v>
      </c>
      <c r="Y315" s="41">
        <f>'Tab. RF.IS.App.3a'!Y315/'Tab. RF.IS.App.3a'!Y320*100</f>
        <v>0.58397100281917036</v>
      </c>
      <c r="Z315" s="41">
        <f>'Tab. RF.IS.App.3a'!Z315/'Tab. RF.IS.App.3a'!Z320*100</f>
        <v>0.64992979698524411</v>
      </c>
    </row>
    <row r="316" spans="1:26" x14ac:dyDescent="0.3">
      <c r="A316" s="129" t="s">
        <v>19</v>
      </c>
      <c r="B316" s="130"/>
      <c r="C316" s="40">
        <f>'Tab. RF.IS.App.3a'!C316/'Tab. RF.IS.App.3a'!C320*100</f>
        <v>1.4535251266789211</v>
      </c>
      <c r="D316" s="40">
        <f>'Tab. RF.IS.App.3a'!D316/'Tab. RF.IS.App.3a'!D320*100</f>
        <v>2.461283185840708</v>
      </c>
      <c r="E316" s="40">
        <f>'Tab. RF.IS.App.3a'!E316/'Tab. RF.IS.App.3a'!E320*100</f>
        <v>2.6943005181347153</v>
      </c>
      <c r="F316" s="40">
        <f>'Tab. RF.IS.App.3a'!F316/'Tab. RF.IS.App.3a'!F320*100</f>
        <v>1.7519407983727087</v>
      </c>
      <c r="G316" s="102"/>
      <c r="H316" s="41">
        <f>'Tab. RF.IS.App.3a'!H316/'Tab. RF.IS.App.3a'!H320*100</f>
        <v>2.2861981371718882</v>
      </c>
      <c r="I316" s="41">
        <f>'Tab. RF.IS.App.3a'!I316/'Tab. RF.IS.App.3a'!I320*100</f>
        <v>1.9047619047619049</v>
      </c>
      <c r="J316" s="41">
        <f>'Tab. RF.IS.App.3a'!J316/'Tab. RF.IS.App.3a'!J320*100</f>
        <v>1.613707964475616</v>
      </c>
      <c r="K316" s="41">
        <f>'Tab. RF.IS.App.3a'!K316/'Tab. RF.IS.App.3a'!K320*100</f>
        <v>1.4944649446494465</v>
      </c>
      <c r="L316" s="102"/>
      <c r="M316" s="41">
        <f>'Tab. RF.IS.App.3a'!M316/'Tab. RF.IS.App.3a'!M320*100</f>
        <v>4.838709677419355</v>
      </c>
      <c r="N316" s="41">
        <f>'Tab. RF.IS.App.3a'!N316/'Tab. RF.IS.App.3a'!N320*100</f>
        <v>5.9859154929577461</v>
      </c>
      <c r="O316" s="41">
        <f>'Tab. RF.IS.App.3a'!O316/'Tab. RF.IS.App.3a'!O320*100</f>
        <v>2.592605378534194</v>
      </c>
      <c r="P316" s="41">
        <f>'Tab. RF.IS.App.3a'!P316/'Tab. RF.IS.App.3a'!P320*100</f>
        <v>2.3601627370274323</v>
      </c>
      <c r="Q316" s="102"/>
      <c r="R316" s="41">
        <f>'Tab. RF.IS.App.3a'!R316/'Tab. RF.IS.App.3a'!R320*100</f>
        <v>1.8018018018018018</v>
      </c>
      <c r="S316" s="41">
        <f>'Tab. RF.IS.App.3a'!S316/'Tab. RF.IS.App.3a'!S320*100</f>
        <v>2.34375</v>
      </c>
      <c r="T316" s="41">
        <f>'Tab. RF.IS.App.3a'!T316/'Tab. RF.IS.App.3a'!T320*100</f>
        <v>1.1880979917989696</v>
      </c>
      <c r="U316" s="41">
        <f>'Tab. RF.IS.App.3a'!U316/'Tab. RF.IS.App.3a'!U320*100</f>
        <v>0.90579710144927539</v>
      </c>
      <c r="V316" s="102"/>
      <c r="W316" s="41">
        <f>'Tab. RF.IS.App.3a'!W316/'Tab. RF.IS.App.3a'!W320*100</f>
        <v>2.4958402662229617</v>
      </c>
      <c r="X316" s="41">
        <f>'Tab. RF.IS.App.3a'!X316/'Tab. RF.IS.App.3a'!X320*100</f>
        <v>3.3918128654970756</v>
      </c>
      <c r="Y316" s="41">
        <f>'Tab. RF.IS.App.3a'!Y316/'Tab. RF.IS.App.3a'!Y320*100</f>
        <v>1.7496755716651005</v>
      </c>
      <c r="Z316" s="41">
        <f>'Tab. RF.IS.App.3a'!Z316/'Tab. RF.IS.App.3a'!Z320*100</f>
        <v>1.755516897291665</v>
      </c>
    </row>
    <row r="317" spans="1:26" x14ac:dyDescent="0.3">
      <c r="A317" s="129" t="s">
        <v>20</v>
      </c>
      <c r="B317" s="130"/>
      <c r="C317" s="40">
        <f>'Tab. RF.IS.App.3a'!C317/'Tab. RF.IS.App.3a'!C320*100</f>
        <v>6.4594092531536003</v>
      </c>
      <c r="D317" s="40">
        <f>'Tab. RF.IS.App.3a'!D317/'Tab. RF.IS.App.3a'!D320*100</f>
        <v>6.8307522123893811</v>
      </c>
      <c r="E317" s="40">
        <f>'Tab. RF.IS.App.3a'!E317/'Tab. RF.IS.App.3a'!E320*100</f>
        <v>7.0207253886010363</v>
      </c>
      <c r="F317" s="40">
        <f>'Tab. RF.IS.App.3a'!F317/'Tab. RF.IS.App.3a'!F320*100</f>
        <v>6.8930446306575934</v>
      </c>
      <c r="G317" s="102"/>
      <c r="H317" s="41">
        <f>'Tab. RF.IS.App.3a'!H317/'Tab. RF.IS.App.3a'!H320*100</f>
        <v>6.8585944115156643</v>
      </c>
      <c r="I317" s="41">
        <f>'Tab. RF.IS.App.3a'!I317/'Tab. RF.IS.App.3a'!I320*100</f>
        <v>5.7142857142857144</v>
      </c>
      <c r="J317" s="41">
        <f>'Tab. RF.IS.App.3a'!J317/'Tab. RF.IS.App.3a'!J320*100</f>
        <v>7.1961111348700619</v>
      </c>
      <c r="K317" s="41">
        <f>'Tab. RF.IS.App.3a'!K317/'Tab. RF.IS.App.3a'!K320*100</f>
        <v>5.836967460583697</v>
      </c>
      <c r="L317" s="102"/>
      <c r="M317" s="41">
        <f>'Tab. RF.IS.App.3a'!M317/'Tab. RF.IS.App.3a'!M320*100</f>
        <v>8.064516129032258</v>
      </c>
      <c r="N317" s="41">
        <f>'Tab. RF.IS.App.3a'!N317/'Tab. RF.IS.App.3a'!N320*100</f>
        <v>9.5070422535211261</v>
      </c>
      <c r="O317" s="41">
        <f>'Tab. RF.IS.App.3a'!O317/'Tab. RF.IS.App.3a'!O320*100</f>
        <v>7.3842648531087098</v>
      </c>
      <c r="P317" s="41">
        <f>'Tab. RF.IS.App.3a'!P317/'Tab. RF.IS.App.3a'!P320*100</f>
        <v>7.6324617544193574</v>
      </c>
      <c r="Q317" s="102"/>
      <c r="R317" s="41">
        <f>'Tab. RF.IS.App.3a'!R317/'Tab. RF.IS.App.3a'!R320*100</f>
        <v>7.2072072072072073</v>
      </c>
      <c r="S317" s="41">
        <f>'Tab. RF.IS.App.3a'!S317/'Tab. RF.IS.App.3a'!S320*100</f>
        <v>5.859375</v>
      </c>
      <c r="T317" s="41">
        <f>'Tab. RF.IS.App.3a'!T317/'Tab. RF.IS.App.3a'!T320*100</f>
        <v>6.108716223320366</v>
      </c>
      <c r="U317" s="41">
        <f>'Tab. RF.IS.App.3a'!U317/'Tab. RF.IS.App.3a'!U320*100</f>
        <v>5.391649413388544</v>
      </c>
      <c r="V317" s="102"/>
      <c r="W317" s="41">
        <f>'Tab. RF.IS.App.3a'!W317/'Tab. RF.IS.App.3a'!W320*100</f>
        <v>7.021630615640599</v>
      </c>
      <c r="X317" s="41">
        <f>'Tab. RF.IS.App.3a'!X317/'Tab. RF.IS.App.3a'!X320*100</f>
        <v>7.0175438596491224</v>
      </c>
      <c r="Y317" s="41">
        <f>'Tab. RF.IS.App.3a'!Y317/'Tab. RF.IS.App.3a'!Y320*100</f>
        <v>7.1687474828836084</v>
      </c>
      <c r="Z317" s="41">
        <f>'Tab. RF.IS.App.3a'!Z317/'Tab. RF.IS.App.3a'!Z320*100</f>
        <v>6.4577943007514804</v>
      </c>
    </row>
    <row r="318" spans="1:26" x14ac:dyDescent="0.3">
      <c r="A318" s="129" t="s">
        <v>21</v>
      </c>
      <c r="B318" s="130"/>
      <c r="C318" s="40">
        <f>'Tab. RF.IS.App.3a'!C318/'Tab. RF.IS.App.3a'!C320*100</f>
        <v>1.8406131162528327</v>
      </c>
      <c r="D318" s="40">
        <f>'Tab. RF.IS.App.3a'!D318/'Tab. RF.IS.App.3a'!D320*100</f>
        <v>2.5165929203539825</v>
      </c>
      <c r="E318" s="40">
        <f>'Tab. RF.IS.App.3a'!E318/'Tab. RF.IS.App.3a'!E320*100</f>
        <v>2.5906735751295336</v>
      </c>
      <c r="F318" s="40">
        <f>'Tab. RF.IS.App.3a'!F318/'Tab. RF.IS.App.3a'!F320*100</f>
        <v>1.9854872456929171</v>
      </c>
      <c r="G318" s="102"/>
      <c r="H318" s="41">
        <f>'Tab. RF.IS.App.3a'!H318/'Tab. RF.IS.App.3a'!H320*100</f>
        <v>2.5825571549534292</v>
      </c>
      <c r="I318" s="41">
        <f>'Tab. RF.IS.App.3a'!I318/'Tab. RF.IS.App.3a'!I320*100</f>
        <v>1.5873015873015872</v>
      </c>
      <c r="J318" s="41">
        <f>'Tab. RF.IS.App.3a'!J318/'Tab. RF.IS.App.3a'!J320*100</f>
        <v>1.7719425793667765</v>
      </c>
      <c r="K318" s="41">
        <f>'Tab. RF.IS.App.3a'!K318/'Tab. RF.IS.App.3a'!K320*100</f>
        <v>1.9825561891982555</v>
      </c>
      <c r="L318" s="102"/>
      <c r="M318" s="41">
        <f>'Tab. RF.IS.App.3a'!M318/'Tab. RF.IS.App.3a'!M320*100</f>
        <v>3.870967741935484</v>
      </c>
      <c r="N318" s="41">
        <f>'Tab. RF.IS.App.3a'!N318/'Tab. RF.IS.App.3a'!N320*100</f>
        <v>3.873239436619718</v>
      </c>
      <c r="O318" s="41">
        <f>'Tab. RF.IS.App.3a'!O318/'Tab. RF.IS.App.3a'!O320*100</f>
        <v>2.344046673801222</v>
      </c>
      <c r="P318" s="41">
        <f>'Tab. RF.IS.App.3a'!P318/'Tab. RF.IS.App.3a'!P320*100</f>
        <v>2.3696795222573814</v>
      </c>
      <c r="Q318" s="102"/>
      <c r="R318" s="41">
        <f>'Tab. RF.IS.App.3a'!R318/'Tab. RF.IS.App.3a'!R320*100</f>
        <v>1.5015015015015014</v>
      </c>
      <c r="S318" s="41">
        <f>'Tab. RF.IS.App.3a'!S318/'Tab. RF.IS.App.3a'!S320*100</f>
        <v>2.34375</v>
      </c>
      <c r="T318" s="41">
        <f>'Tab. RF.IS.App.3a'!T318/'Tab. RF.IS.App.3a'!T320*100</f>
        <v>1.861003049101041</v>
      </c>
      <c r="U318" s="41">
        <f>'Tab. RF.IS.App.3a'!U318/'Tab. RF.IS.App.3a'!U320*100</f>
        <v>2.3982056590752245</v>
      </c>
      <c r="V318" s="102"/>
      <c r="W318" s="41">
        <f>'Tab. RF.IS.App.3a'!W318/'Tab. RF.IS.App.3a'!W320*100</f>
        <v>2.5956738768718801</v>
      </c>
      <c r="X318" s="41">
        <f>'Tab. RF.IS.App.3a'!X318/'Tab. RF.IS.App.3a'!X320*100</f>
        <v>2.5730994152046787</v>
      </c>
      <c r="Y318" s="41">
        <f>'Tab. RF.IS.App.3a'!Y318/'Tab. RF.IS.App.3a'!Y320*100</f>
        <v>1.8693784400590683</v>
      </c>
      <c r="Z318" s="41">
        <f>'Tab. RF.IS.App.3a'!Z318/'Tab. RF.IS.App.3a'!Z320*100</f>
        <v>2.1687874747224991</v>
      </c>
    </row>
    <row r="319" spans="1:26" ht="22.8" x14ac:dyDescent="0.3">
      <c r="A319" s="135" t="s">
        <v>22</v>
      </c>
      <c r="B319" s="132"/>
      <c r="C319" s="218">
        <f>SUM(C311:C318)</f>
        <v>23.407152374561122</v>
      </c>
      <c r="D319" s="86">
        <f t="shared" ref="D319" si="666">SUM(D311:D318)</f>
        <v>28.45685840707965</v>
      </c>
      <c r="E319" s="86">
        <f t="shared" ref="E319" si="667">SUM(E311:E318)</f>
        <v>29.222797927461137</v>
      </c>
      <c r="F319" s="218">
        <f t="shared" ref="F319" si="668">SUM(F311:F318)</f>
        <v>25.891808409726764</v>
      </c>
      <c r="G319" s="107"/>
      <c r="H319" s="48">
        <f>SUM(H311:H318)</f>
        <v>28.91617273497036</v>
      </c>
      <c r="I319" s="171">
        <f t="shared" ref="I319" si="669">SUM(I311:I318)</f>
        <v>20</v>
      </c>
      <c r="J319" s="171">
        <f t="shared" ref="J319" si="670">SUM(J311:J318)</f>
        <v>25.331793753296555</v>
      </c>
      <c r="K319" s="171">
        <f t="shared" ref="K319" si="671">SUM(K311:K318)</f>
        <v>21.54310634015431</v>
      </c>
      <c r="L319" s="107"/>
      <c r="M319" s="58">
        <f>SUM(M311:M318)</f>
        <v>40.322580645161295</v>
      </c>
      <c r="N319" s="48">
        <f t="shared" ref="N319" si="672">SUM(N311:N318)</f>
        <v>37.323943661971832</v>
      </c>
      <c r="O319" s="48">
        <f t="shared" ref="O319" si="673">SUM(O311:O318)</f>
        <v>32.064072910553392</v>
      </c>
      <c r="P319" s="48">
        <f t="shared" ref="P319" si="674">SUM(P311:P318)</f>
        <v>31.981156765244702</v>
      </c>
      <c r="Q319" s="107"/>
      <c r="R319" s="48">
        <f>SUM(R311:R318)</f>
        <v>28.228228228228229</v>
      </c>
      <c r="S319" s="171">
        <f t="shared" ref="S319" si="675">SUM(S311:S318)</f>
        <v>22.265625</v>
      </c>
      <c r="T319" s="171">
        <f t="shared" ref="T319" si="676">SUM(T311:T318)</f>
        <v>21.522447692145935</v>
      </c>
      <c r="U319" s="171">
        <f t="shared" ref="U319" si="677">SUM(U311:U318)</f>
        <v>21.118012422360245</v>
      </c>
      <c r="V319" s="107"/>
      <c r="W319" s="48">
        <f>SUM(W311:W318)</f>
        <v>30.016638935108155</v>
      </c>
      <c r="X319" s="48">
        <f t="shared" ref="X319" si="678">SUM(X311:X318)</f>
        <v>26.432748538011694</v>
      </c>
      <c r="Y319" s="48">
        <f t="shared" ref="Y319" si="679">SUM(Y311:Y318)</f>
        <v>26.219962411061889</v>
      </c>
      <c r="Z319" s="171">
        <f t="shared" ref="Z319" si="680">SUM(Z311:Z318)</f>
        <v>25.373753786105986</v>
      </c>
    </row>
    <row r="320" spans="1:26" x14ac:dyDescent="0.3">
      <c r="A320" s="152" t="s">
        <v>64</v>
      </c>
      <c r="B320" s="209"/>
      <c r="C320" s="60">
        <f>C305+C310+C319</f>
        <v>100</v>
      </c>
      <c r="D320" s="60">
        <f t="shared" ref="D320" si="681">D305+D310+D319</f>
        <v>100.00000000000001</v>
      </c>
      <c r="E320" s="60">
        <f t="shared" ref="E320" si="682">E305+E310+E319</f>
        <v>100</v>
      </c>
      <c r="F320" s="60">
        <f t="shared" ref="F320" si="683">F305+F310+F319</f>
        <v>100</v>
      </c>
      <c r="G320" s="109"/>
      <c r="H320" s="62">
        <f>H305+H310+H319</f>
        <v>100</v>
      </c>
      <c r="I320" s="62">
        <f t="shared" ref="I320" si="684">I305+I310+I319</f>
        <v>100</v>
      </c>
      <c r="J320" s="62">
        <f t="shared" ref="J320" si="685">J305+J310+J319</f>
        <v>100</v>
      </c>
      <c r="K320" s="62">
        <f t="shared" ref="K320" si="686">K305+K310+K319</f>
        <v>100</v>
      </c>
      <c r="L320" s="109"/>
      <c r="M320" s="62">
        <f>M305+M310+M319</f>
        <v>100</v>
      </c>
      <c r="N320" s="62">
        <f t="shared" ref="N320" si="687">N305+N310+N319</f>
        <v>100</v>
      </c>
      <c r="O320" s="62">
        <f t="shared" ref="O320" si="688">O305+O310+O319</f>
        <v>100</v>
      </c>
      <c r="P320" s="62">
        <f t="shared" ref="P320" si="689">P305+P310+P319</f>
        <v>100.00000000000001</v>
      </c>
      <c r="Q320" s="109"/>
      <c r="R320" s="62">
        <f>R305+R310+R319</f>
        <v>100</v>
      </c>
      <c r="S320" s="62">
        <f t="shared" ref="S320" si="690">S305+S310+S319</f>
        <v>100</v>
      </c>
      <c r="T320" s="62">
        <f t="shared" ref="T320" si="691">T305+T310+T319</f>
        <v>99.999999999999986</v>
      </c>
      <c r="U320" s="62">
        <f t="shared" ref="U320" si="692">U305+U310+U319</f>
        <v>100</v>
      </c>
      <c r="V320" s="109"/>
      <c r="W320" s="62">
        <f>W305+W310+W319</f>
        <v>100</v>
      </c>
      <c r="X320" s="62">
        <f t="shared" ref="X320" si="693">X305+X310+X319</f>
        <v>100</v>
      </c>
      <c r="Y320" s="62">
        <f t="shared" ref="Y320" si="694">Y305+Y310+Y319</f>
        <v>100</v>
      </c>
      <c r="Z320" s="62">
        <f t="shared" ref="Z320" si="695">Z305+Z310+Z319</f>
        <v>100</v>
      </c>
    </row>
    <row r="321" spans="1:26" x14ac:dyDescent="0.3">
      <c r="A321" s="351"/>
      <c r="B321" s="351"/>
      <c r="C321" s="351"/>
      <c r="D321" s="351"/>
      <c r="E321" s="351"/>
      <c r="F321" s="351"/>
      <c r="G321" s="351"/>
      <c r="H321" s="351"/>
      <c r="I321" s="351"/>
      <c r="J321" s="351"/>
      <c r="K321" s="351"/>
      <c r="L321" s="351"/>
      <c r="M321" s="351"/>
      <c r="N321" s="351"/>
      <c r="O321" s="351"/>
      <c r="P321" s="351"/>
      <c r="Q321" s="351"/>
      <c r="R321" s="351"/>
      <c r="S321" s="351"/>
      <c r="T321" s="351"/>
      <c r="U321" s="351"/>
      <c r="V321" s="351"/>
      <c r="W321" s="351"/>
      <c r="X321" s="352"/>
      <c r="Y321" s="38"/>
      <c r="Z321" s="38"/>
    </row>
    <row r="322" spans="1:26" ht="14.4" customHeight="1" x14ac:dyDescent="0.3">
      <c r="A322" s="208" t="s">
        <v>65</v>
      </c>
      <c r="B322" s="219"/>
      <c r="C322" s="219"/>
      <c r="D322" s="219"/>
      <c r="E322" s="219"/>
      <c r="F322" s="219"/>
      <c r="G322" s="117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  <c r="R322" s="118"/>
      <c r="S322" s="118"/>
      <c r="T322" s="118"/>
      <c r="U322" s="118"/>
      <c r="V322" s="118"/>
      <c r="W322" s="118"/>
      <c r="X322" s="118"/>
      <c r="Y322" s="118"/>
      <c r="Z322" s="118"/>
    </row>
    <row r="323" spans="1:26" ht="15" customHeight="1" x14ac:dyDescent="0.3">
      <c r="A323" s="345" t="s">
        <v>27</v>
      </c>
      <c r="B323" s="120"/>
      <c r="C323" s="347" t="s">
        <v>23</v>
      </c>
      <c r="D323" s="347"/>
      <c r="E323" s="347"/>
      <c r="F323" s="347"/>
      <c r="G323" s="121"/>
      <c r="H323" s="349" t="s">
        <v>30</v>
      </c>
      <c r="I323" s="349"/>
      <c r="J323" s="349"/>
      <c r="K323" s="349"/>
      <c r="L323" s="122"/>
      <c r="M323" s="348" t="s">
        <v>35</v>
      </c>
      <c r="N323" s="346"/>
      <c r="O323" s="346"/>
      <c r="P323" s="346"/>
      <c r="Q323" s="123"/>
      <c r="R323" s="348" t="s">
        <v>36</v>
      </c>
      <c r="S323" s="346"/>
      <c r="T323" s="346"/>
      <c r="U323" s="346"/>
      <c r="V323" s="123"/>
      <c r="W323" s="348" t="s">
        <v>37</v>
      </c>
      <c r="X323" s="346"/>
      <c r="Y323" s="346"/>
      <c r="Z323" s="346"/>
    </row>
    <row r="324" spans="1:26" x14ac:dyDescent="0.3">
      <c r="A324" s="345"/>
      <c r="B324" s="120"/>
      <c r="C324" s="348"/>
      <c r="D324" s="348"/>
      <c r="E324" s="348"/>
      <c r="F324" s="348"/>
      <c r="G324" s="122"/>
      <c r="H324" s="350" t="s">
        <v>31</v>
      </c>
      <c r="I324" s="350"/>
      <c r="J324" s="350" t="s">
        <v>32</v>
      </c>
      <c r="K324" s="350"/>
      <c r="L324" s="124"/>
      <c r="M324" s="350" t="s">
        <v>31</v>
      </c>
      <c r="N324" s="350"/>
      <c r="O324" s="350" t="s">
        <v>32</v>
      </c>
      <c r="P324" s="350"/>
      <c r="Q324" s="125"/>
      <c r="R324" s="350" t="s">
        <v>31</v>
      </c>
      <c r="S324" s="350"/>
      <c r="T324" s="350" t="s">
        <v>32</v>
      </c>
      <c r="U324" s="350"/>
      <c r="V324" s="125"/>
      <c r="W324" s="350" t="s">
        <v>31</v>
      </c>
      <c r="X324" s="350"/>
      <c r="Y324" s="350" t="s">
        <v>32</v>
      </c>
      <c r="Z324" s="350"/>
    </row>
    <row r="325" spans="1:26" ht="14.4" customHeight="1" x14ac:dyDescent="0.3">
      <c r="A325" s="346"/>
      <c r="B325" s="126"/>
      <c r="C325" s="127" t="s">
        <v>29</v>
      </c>
      <c r="D325" s="127" t="s">
        <v>25</v>
      </c>
      <c r="E325" s="127" t="s">
        <v>24</v>
      </c>
      <c r="F325" s="127" t="s">
        <v>26</v>
      </c>
      <c r="G325" s="128"/>
      <c r="H325" s="127" t="s">
        <v>33</v>
      </c>
      <c r="I325" s="127" t="s">
        <v>34</v>
      </c>
      <c r="J325" s="127" t="s">
        <v>33</v>
      </c>
      <c r="K325" s="127" t="s">
        <v>34</v>
      </c>
      <c r="L325" s="128"/>
      <c r="M325" s="127" t="s">
        <v>33</v>
      </c>
      <c r="N325" s="127" t="s">
        <v>34</v>
      </c>
      <c r="O325" s="127" t="s">
        <v>33</v>
      </c>
      <c r="P325" s="127" t="s">
        <v>34</v>
      </c>
      <c r="Q325" s="128"/>
      <c r="R325" s="127" t="s">
        <v>33</v>
      </c>
      <c r="S325" s="127" t="s">
        <v>34</v>
      </c>
      <c r="T325" s="127" t="s">
        <v>33</v>
      </c>
      <c r="U325" s="127" t="s">
        <v>34</v>
      </c>
      <c r="V325" s="128"/>
      <c r="W325" s="127" t="s">
        <v>33</v>
      </c>
      <c r="X325" s="127" t="s">
        <v>34</v>
      </c>
      <c r="Y325" s="127" t="s">
        <v>33</v>
      </c>
      <c r="Z325" s="127" t="s">
        <v>34</v>
      </c>
    </row>
    <row r="326" spans="1:26" ht="14.4" customHeight="1" x14ac:dyDescent="0.3">
      <c r="A326" s="146" t="s">
        <v>0</v>
      </c>
      <c r="B326" s="147"/>
      <c r="C326" s="40">
        <f>'Tab. RF.IS.App.3a'!C326/'Tab. RF.IS.App.3a'!C349*100</f>
        <v>6.4682193935014984</v>
      </c>
      <c r="D326" s="40">
        <f>'Tab. RF.IS.App.3a'!D326/'Tab. RF.IS.App.3a'!D349*100</f>
        <v>7.7382645803698438</v>
      </c>
      <c r="E326" s="40">
        <f>'Tab. RF.IS.App.3a'!E326/'Tab. RF.IS.App.3a'!E349*100</f>
        <v>7.6205702104982675</v>
      </c>
      <c r="F326" s="40">
        <f>'Tab. RF.IS.App.3a'!F326/'Tab. RF.IS.App.3a'!F349*100</f>
        <v>6.5902482163199227</v>
      </c>
      <c r="G326" s="102"/>
      <c r="H326" s="40">
        <f>'Tab. RF.IS.App.3a'!H326/'Tab. RF.IS.App.3a'!H349*100</f>
        <v>8.4760273972602747</v>
      </c>
      <c r="I326" s="40">
        <f>'Tab. RF.IS.App.3a'!I326/'Tab. RF.IS.App.3a'!I349*100</f>
        <v>7.4349442379182156</v>
      </c>
      <c r="J326" s="40">
        <f>'Tab. RF.IS.App.3a'!J326/'Tab. RF.IS.App.3a'!J349*100</f>
        <v>6.1037027651959077</v>
      </c>
      <c r="K326" s="40">
        <f>'Tab. RF.IS.App.3a'!K326/'Tab. RF.IS.App.3a'!K349*100</f>
        <v>6.8848985258389197</v>
      </c>
      <c r="L326" s="102"/>
      <c r="M326" s="40">
        <f>'Tab. RF.IS.App.3a'!M326/'Tab. RF.IS.App.3a'!M349*100</f>
        <v>4.7619047619047619</v>
      </c>
      <c r="N326" s="40">
        <f>'Tab. RF.IS.App.3a'!N326/'Tab. RF.IS.App.3a'!N349*100</f>
        <v>4.6692607003891053</v>
      </c>
      <c r="O326" s="40">
        <f>'Tab. RF.IS.App.3a'!O326/'Tab. RF.IS.App.3a'!O349*100</f>
        <v>6.645161290322581</v>
      </c>
      <c r="P326" s="40">
        <f>'Tab. RF.IS.App.3a'!P326/'Tab. RF.IS.App.3a'!P349*100</f>
        <v>7.1809889084689535</v>
      </c>
      <c r="Q326" s="102"/>
      <c r="R326" s="40">
        <f>'Tab. RF.IS.App.3a'!R326/'Tab. RF.IS.App.3a'!R349*100</f>
        <v>7.4175824175824179</v>
      </c>
      <c r="S326" s="40">
        <f>'Tab. RF.IS.App.3a'!S326/'Tab. RF.IS.App.3a'!S349*100</f>
        <v>6.6037735849056602</v>
      </c>
      <c r="T326" s="40">
        <f>'Tab. RF.IS.App.3a'!T326/'Tab. RF.IS.App.3a'!T349*100</f>
        <v>7.5311203319502074</v>
      </c>
      <c r="U326" s="40">
        <f>'Tab. RF.IS.App.3a'!U326/'Tab. RF.IS.App.3a'!U349*100</f>
        <v>7.6560973443467448</v>
      </c>
      <c r="V326" s="102"/>
      <c r="W326" s="40">
        <f>'Tab. RF.IS.App.3a'!W326/'Tab. RF.IS.App.3a'!W349*100</f>
        <v>7.9601990049751246</v>
      </c>
      <c r="X326" s="40">
        <f>'Tab. RF.IS.App.3a'!X326/'Tab. RF.IS.App.3a'!X349*100</f>
        <v>6.2330623306233059</v>
      </c>
      <c r="Y326" s="40">
        <f>'Tab. RF.IS.App.3a'!Y326/'Tab. RF.IS.App.3a'!Y349*100</f>
        <v>6.2764213614010869</v>
      </c>
      <c r="Z326" s="40">
        <f>'Tab. RF.IS.App.3a'!Z326/'Tab. RF.IS.App.3a'!Z349*100</f>
        <v>7.0771584281480058</v>
      </c>
    </row>
    <row r="327" spans="1:26" ht="14.4" customHeight="1" x14ac:dyDescent="0.3">
      <c r="A327" s="146" t="s">
        <v>1</v>
      </c>
      <c r="B327" s="147"/>
      <c r="C327" s="40">
        <f>'Tab. RF.IS.App.3a'!C327/'Tab. RF.IS.App.3a'!C349*100</f>
        <v>0.15672482308689462</v>
      </c>
      <c r="D327" s="40">
        <f>'Tab. RF.IS.App.3a'!D327/'Tab. RF.IS.App.3a'!D349*100</f>
        <v>0.28449502133712662</v>
      </c>
      <c r="E327" s="40">
        <f>'Tab. RF.IS.App.3a'!E327/'Tab. RF.IS.App.3a'!E349*100</f>
        <v>0.29309885424993337</v>
      </c>
      <c r="F327" s="40">
        <f>'Tab. RF.IS.App.3a'!F327/'Tab. RF.IS.App.3a'!F349*100</f>
        <v>0.15063852748965764</v>
      </c>
      <c r="G327" s="102"/>
      <c r="H327" s="40">
        <f>'Tab. RF.IS.App.3a'!H327/'Tab. RF.IS.App.3a'!H349*100</f>
        <v>0.38527397260273971</v>
      </c>
      <c r="I327" s="40">
        <f>'Tab. RF.IS.App.3a'!I327/'Tab. RF.IS.App.3a'!I349*100</f>
        <v>0</v>
      </c>
      <c r="J327" s="40">
        <f>'Tab. RF.IS.App.3a'!J327/'Tab. RF.IS.App.3a'!J349*100</f>
        <v>0.14253587152766781</v>
      </c>
      <c r="K327" s="40">
        <f>'Tab. RF.IS.App.3a'!K327/'Tab. RF.IS.App.3a'!K349*100</f>
        <v>0.15344427598049065</v>
      </c>
      <c r="L327" s="102"/>
      <c r="M327" s="40">
        <f>'Tab. RF.IS.App.3a'!M327/'Tab. RF.IS.App.3a'!M349*100</f>
        <v>0.31746031746031744</v>
      </c>
      <c r="N327" s="40">
        <f>'Tab. RF.IS.App.3a'!N327/'Tab. RF.IS.App.3a'!N349*100</f>
        <v>0.38910505836575876</v>
      </c>
      <c r="O327" s="40">
        <f>'Tab. RF.IS.App.3a'!O327/'Tab. RF.IS.App.3a'!O349*100</f>
        <v>0.1252371916508539</v>
      </c>
      <c r="P327" s="40">
        <f>'Tab. RF.IS.App.3a'!P327/'Tab. RF.IS.App.3a'!P349*100</f>
        <v>0.16326319062921116</v>
      </c>
      <c r="Q327" s="102"/>
      <c r="R327" s="40">
        <f>'Tab. RF.IS.App.3a'!R327/'Tab. RF.IS.App.3a'!R349*100</f>
        <v>0</v>
      </c>
      <c r="S327" s="40">
        <f>'Tab. RF.IS.App.3a'!S327/'Tab. RF.IS.App.3a'!S349*100</f>
        <v>0</v>
      </c>
      <c r="T327" s="40">
        <f>'Tab. RF.IS.App.3a'!T327/'Tab. RF.IS.App.3a'!T349*100</f>
        <v>0.17634854771784234</v>
      </c>
      <c r="U327" s="40">
        <f>'Tab. RF.IS.App.3a'!U327/'Tab. RF.IS.App.3a'!U349*100</f>
        <v>0.22204458655297987</v>
      </c>
      <c r="V327" s="102"/>
      <c r="W327" s="40">
        <f>'Tab. RF.IS.App.3a'!W327/'Tab. RF.IS.App.3a'!W349*100</f>
        <v>0.33167495854063017</v>
      </c>
      <c r="X327" s="40">
        <f>'Tab. RF.IS.App.3a'!X327/'Tab. RF.IS.App.3a'!X349*100</f>
        <v>0.13550135501355012</v>
      </c>
      <c r="Y327" s="40">
        <f>'Tab. RF.IS.App.3a'!Y327/'Tab. RF.IS.App.3a'!Y349*100</f>
        <v>0.14173558302623956</v>
      </c>
      <c r="Z327" s="40">
        <f>'Tab. RF.IS.App.3a'!Z327/'Tab. RF.IS.App.3a'!Z349*100</f>
        <v>0.16445166841954298</v>
      </c>
    </row>
    <row r="328" spans="1:26" ht="14.4" customHeight="1" x14ac:dyDescent="0.3">
      <c r="A328" s="146" t="s">
        <v>2</v>
      </c>
      <c r="B328" s="147"/>
      <c r="C328" s="40">
        <f>'Tab. RF.IS.App.3a'!C328/'Tab. RF.IS.App.3a'!C349*100</f>
        <v>18.919608134815224</v>
      </c>
      <c r="D328" s="40">
        <f>'Tab. RF.IS.App.3a'!D328/'Tab. RF.IS.App.3a'!D349*100</f>
        <v>14.907539118065433</v>
      </c>
      <c r="E328" s="40">
        <f>'Tab. RF.IS.App.3a'!E328/'Tab. RF.IS.App.3a'!E349*100</f>
        <v>14.628297362110313</v>
      </c>
      <c r="F328" s="40">
        <f>'Tab. RF.IS.App.3a'!F328/'Tab. RF.IS.App.3a'!F349*100</f>
        <v>18.391390371125368</v>
      </c>
      <c r="G328" s="102"/>
      <c r="H328" s="40">
        <f>'Tab. RF.IS.App.3a'!H328/'Tab. RF.IS.App.3a'!H349*100</f>
        <v>15.239726027397261</v>
      </c>
      <c r="I328" s="40">
        <f>'Tab. RF.IS.App.3a'!I328/'Tab. RF.IS.App.3a'!I349*100</f>
        <v>15.613382899628252</v>
      </c>
      <c r="J328" s="40">
        <f>'Tab. RF.IS.App.3a'!J328/'Tab. RF.IS.App.3a'!J349*100</f>
        <v>19.121187165436634</v>
      </c>
      <c r="K328" s="40">
        <f>'Tab. RF.IS.App.3a'!K328/'Tab. RF.IS.App.3a'!K349*100</f>
        <v>18.438887163655625</v>
      </c>
      <c r="L328" s="102"/>
      <c r="M328" s="40">
        <f>'Tab. RF.IS.App.3a'!M328/'Tab. RF.IS.App.3a'!M349*100</f>
        <v>10.793650793650794</v>
      </c>
      <c r="N328" s="40">
        <f>'Tab. RF.IS.App.3a'!N328/'Tab. RF.IS.App.3a'!N349*100</f>
        <v>14.785992217898833</v>
      </c>
      <c r="O328" s="40">
        <f>'Tab. RF.IS.App.3a'!O328/'Tab. RF.IS.App.3a'!O349*100</f>
        <v>16.713472485768502</v>
      </c>
      <c r="P328" s="40">
        <f>'Tab. RF.IS.App.3a'!P328/'Tab. RF.IS.App.3a'!P349*100</f>
        <v>16.64247952731419</v>
      </c>
      <c r="Q328" s="102"/>
      <c r="R328" s="40">
        <f>'Tab. RF.IS.App.3a'!R328/'Tab. RF.IS.App.3a'!R349*100</f>
        <v>13.461538461538462</v>
      </c>
      <c r="S328" s="40">
        <f>'Tab. RF.IS.App.3a'!S328/'Tab. RF.IS.App.3a'!S349*100</f>
        <v>14.150943396226415</v>
      </c>
      <c r="T328" s="40">
        <f>'Tab. RF.IS.App.3a'!T328/'Tab. RF.IS.App.3a'!T349*100</f>
        <v>19.543568464730292</v>
      </c>
      <c r="U328" s="40">
        <f>'Tab. RF.IS.App.3a'!U328/'Tab. RF.IS.App.3a'!U349*100</f>
        <v>18.909316990851764</v>
      </c>
      <c r="V328" s="102"/>
      <c r="W328" s="40">
        <f>'Tab. RF.IS.App.3a'!W328/'Tab. RF.IS.App.3a'!W349*100</f>
        <v>14.560530679933665</v>
      </c>
      <c r="X328" s="40">
        <f>'Tab. RF.IS.App.3a'!X328/'Tab. RF.IS.App.3a'!X349*100</f>
        <v>14.905149051490515</v>
      </c>
      <c r="Y328" s="40">
        <f>'Tab. RF.IS.App.3a'!Y328/'Tab. RF.IS.App.3a'!Y349*100</f>
        <v>18.755315084363485</v>
      </c>
      <c r="Z328" s="40">
        <f>'Tab. RF.IS.App.3a'!Z328/'Tab. RF.IS.App.3a'!Z349*100</f>
        <v>17.826752079548712</v>
      </c>
    </row>
    <row r="329" spans="1:26" ht="14.4" customHeight="1" x14ac:dyDescent="0.3">
      <c r="A329" s="146" t="s">
        <v>3</v>
      </c>
      <c r="B329" s="147"/>
      <c r="C329" s="40">
        <f>'Tab. RF.IS.App.3a'!C329/'Tab. RF.IS.App.3a'!C349*100</f>
        <v>1.7340671951038105</v>
      </c>
      <c r="D329" s="40">
        <f>'Tab. RF.IS.App.3a'!D329/'Tab. RF.IS.App.3a'!D349*100</f>
        <v>1.9345661450924609</v>
      </c>
      <c r="E329" s="40">
        <f>'Tab. RF.IS.App.3a'!E329/'Tab. RF.IS.App.3a'!E349*100</f>
        <v>1.9451105782041032</v>
      </c>
      <c r="F329" s="40">
        <f>'Tab. RF.IS.App.3a'!F329/'Tab. RF.IS.App.3a'!F349*100</f>
        <v>1.6165537502248337</v>
      </c>
      <c r="G329" s="102"/>
      <c r="H329" s="40">
        <f>'Tab. RF.IS.App.3a'!H329/'Tab. RF.IS.App.3a'!H349*100</f>
        <v>2.0119863013698631</v>
      </c>
      <c r="I329" s="40">
        <f>'Tab. RF.IS.App.3a'!I329/'Tab. RF.IS.App.3a'!I349*100</f>
        <v>2.6022304832713754</v>
      </c>
      <c r="J329" s="40">
        <f>'Tab. RF.IS.App.3a'!J329/'Tab. RF.IS.App.3a'!J349*100</f>
        <v>1.6645022330619874</v>
      </c>
      <c r="K329" s="40">
        <f>'Tab. RF.IS.App.3a'!K329/'Tab. RF.IS.App.3a'!K349*100</f>
        <v>1.5673236760864402</v>
      </c>
      <c r="L329" s="102"/>
      <c r="M329" s="40">
        <f>'Tab. RF.IS.App.3a'!M329/'Tab. RF.IS.App.3a'!M349*100</f>
        <v>1.2698412698412698</v>
      </c>
      <c r="N329" s="40">
        <f>'Tab. RF.IS.App.3a'!N329/'Tab. RF.IS.App.3a'!N349*100</f>
        <v>1.556420233463035</v>
      </c>
      <c r="O329" s="40">
        <f>'Tab. RF.IS.App.3a'!O329/'Tab. RF.IS.App.3a'!O349*100</f>
        <v>1.4421252371916509</v>
      </c>
      <c r="P329" s="40">
        <f>'Tab. RF.IS.App.3a'!P329/'Tab. RF.IS.App.3a'!P349*100</f>
        <v>1.464185757230227</v>
      </c>
      <c r="Q329" s="102"/>
      <c r="R329" s="40">
        <f>'Tab. RF.IS.App.3a'!R329/'Tab. RF.IS.App.3a'!R349*100</f>
        <v>2.197802197802198</v>
      </c>
      <c r="S329" s="40">
        <f>'Tab. RF.IS.App.3a'!S329/'Tab. RF.IS.App.3a'!S349*100</f>
        <v>1.4150943396226416</v>
      </c>
      <c r="T329" s="40">
        <f>'Tab. RF.IS.App.3a'!T329/'Tab. RF.IS.App.3a'!T349*100</f>
        <v>1.7738589211618256</v>
      </c>
      <c r="U329" s="40">
        <f>'Tab. RF.IS.App.3a'!U329/'Tab. RF.IS.App.3a'!U349*100</f>
        <v>2.1138644639843678</v>
      </c>
      <c r="V329" s="102"/>
      <c r="W329" s="40">
        <f>'Tab. RF.IS.App.3a'!W329/'Tab. RF.IS.App.3a'!W349*100</f>
        <v>1.9568822553897181</v>
      </c>
      <c r="X329" s="40">
        <f>'Tab. RF.IS.App.3a'!X329/'Tab. RF.IS.App.3a'!X349*100</f>
        <v>1.8970189701897018</v>
      </c>
      <c r="Y329" s="40">
        <f>'Tab. RF.IS.App.3a'!Y329/'Tab. RF.IS.App.3a'!Y349*100</f>
        <v>1.6348891381244068</v>
      </c>
      <c r="Z329" s="40">
        <f>'Tab. RF.IS.App.3a'!Z329/'Tab. RF.IS.App.3a'!Z349*100</f>
        <v>1.5881059374701214</v>
      </c>
    </row>
    <row r="330" spans="1:26" ht="14.4" customHeight="1" x14ac:dyDescent="0.3">
      <c r="A330" s="146" t="s">
        <v>4</v>
      </c>
      <c r="B330" s="147"/>
      <c r="C330" s="40">
        <f>'Tab. RF.IS.App.3a'!C330/'Tab. RF.IS.App.3a'!C349*100</f>
        <v>7.6317019784516642</v>
      </c>
      <c r="D330" s="40">
        <f>'Tab. RF.IS.App.3a'!D330/'Tab. RF.IS.App.3a'!D349*100</f>
        <v>9.7866287339971549</v>
      </c>
      <c r="E330" s="40">
        <f>'Tab. RF.IS.App.3a'!E330/'Tab. RF.IS.App.3a'!E349*100</f>
        <v>10.01865174527045</v>
      </c>
      <c r="F330" s="40">
        <f>'Tab. RF.IS.App.3a'!F330/'Tab. RF.IS.App.3a'!F349*100</f>
        <v>7.4922057677318783</v>
      </c>
      <c r="G330" s="102"/>
      <c r="H330" s="40">
        <f>'Tab. RF.IS.App.3a'!H330/'Tab. RF.IS.App.3a'!H349*100</f>
        <v>9.8458904109589049</v>
      </c>
      <c r="I330" s="40">
        <f>'Tab. RF.IS.App.3a'!I330/'Tab. RF.IS.App.3a'!I349*100</f>
        <v>14.869888475836431</v>
      </c>
      <c r="J330" s="40">
        <f>'Tab. RF.IS.App.3a'!J330/'Tab. RF.IS.App.3a'!J349*100</f>
        <v>7.778499255646004</v>
      </c>
      <c r="K330" s="40">
        <f>'Tab. RF.IS.App.3a'!K330/'Tab. RF.IS.App.3a'!K349*100</f>
        <v>8.428474873499809</v>
      </c>
      <c r="L330" s="102"/>
      <c r="M330" s="40">
        <f>'Tab. RF.IS.App.3a'!M330/'Tab. RF.IS.App.3a'!M349*100</f>
        <v>12.063492063492063</v>
      </c>
      <c r="N330" s="40">
        <f>'Tab. RF.IS.App.3a'!N330/'Tab. RF.IS.App.3a'!N349*100</f>
        <v>10.116731517509727</v>
      </c>
      <c r="O330" s="40">
        <f>'Tab. RF.IS.App.3a'!O330/'Tab. RF.IS.App.3a'!O349*100</f>
        <v>6.9070208728652753</v>
      </c>
      <c r="P330" s="40">
        <f>'Tab. RF.IS.App.3a'!P330/'Tab. RF.IS.App.3a'!P349*100</f>
        <v>6.7819011091531047</v>
      </c>
      <c r="Q330" s="102"/>
      <c r="R330" s="40">
        <f>'Tab. RF.IS.App.3a'!R330/'Tab. RF.IS.App.3a'!R349*100</f>
        <v>6.3186813186813184</v>
      </c>
      <c r="S330" s="40">
        <f>'Tab. RF.IS.App.3a'!S330/'Tab. RF.IS.App.3a'!S349*100</f>
        <v>8.9622641509433958</v>
      </c>
      <c r="T330" s="40">
        <f>'Tab. RF.IS.App.3a'!T330/'Tab. RF.IS.App.3a'!T349*100</f>
        <v>5.2697095435684647</v>
      </c>
      <c r="U330" s="40">
        <f>'Tab. RF.IS.App.3a'!U330/'Tab. RF.IS.App.3a'!U349*100</f>
        <v>5.4356514788169461</v>
      </c>
      <c r="V330" s="102"/>
      <c r="W330" s="40">
        <f>'Tab. RF.IS.App.3a'!W330/'Tab. RF.IS.App.3a'!W349*100</f>
        <v>9.6517412935323392</v>
      </c>
      <c r="X330" s="40">
        <f>'Tab. RF.IS.App.3a'!X330/'Tab. RF.IS.App.3a'!X349*100</f>
        <v>11.517615176151761</v>
      </c>
      <c r="Y330" s="40">
        <f>'Tab. RF.IS.App.3a'!Y330/'Tab. RF.IS.App.3a'!Y349*100</f>
        <v>7.4879524754427687</v>
      </c>
      <c r="Z330" s="40">
        <f>'Tab. RF.IS.App.3a'!Z330/'Tab. RF.IS.App.3a'!Z349*100</f>
        <v>7.4988048570609047</v>
      </c>
    </row>
    <row r="331" spans="1:26" ht="14.4" customHeight="1" x14ac:dyDescent="0.3">
      <c r="A331" s="146" t="s">
        <v>5</v>
      </c>
      <c r="B331" s="147"/>
      <c r="C331" s="40">
        <f>'Tab. RF.IS.App.3a'!C331/'Tab. RF.IS.App.3a'!C349*100</f>
        <v>1.8806978770427352</v>
      </c>
      <c r="D331" s="40">
        <f>'Tab. RF.IS.App.3a'!D331/'Tab. RF.IS.App.3a'!D349*100</f>
        <v>2.1906116642958748</v>
      </c>
      <c r="E331" s="40">
        <f>'Tab. RF.IS.App.3a'!E331/'Tab. RF.IS.App.3a'!E349*100</f>
        <v>2.2648547828403944</v>
      </c>
      <c r="F331" s="40">
        <f>'Tab. RF.IS.App.3a'!F331/'Tab. RF.IS.App.3a'!F349*100</f>
        <v>1.7533275376221598</v>
      </c>
      <c r="G331" s="102"/>
      <c r="H331" s="40">
        <f>'Tab. RF.IS.App.3a'!H331/'Tab. RF.IS.App.3a'!H349*100</f>
        <v>2.3972602739726026</v>
      </c>
      <c r="I331" s="40">
        <f>'Tab. RF.IS.App.3a'!I331/'Tab. RF.IS.App.3a'!I349*100</f>
        <v>2.6022304832713754</v>
      </c>
      <c r="J331" s="40">
        <f>'Tab. RF.IS.App.3a'!J331/'Tab. RF.IS.App.3a'!J349*100</f>
        <v>1.7571505495549713</v>
      </c>
      <c r="K331" s="40">
        <f>'Tab. RF.IS.App.3a'!K331/'Tab. RF.IS.App.3a'!K349*100</f>
        <v>1.9491076484664707</v>
      </c>
      <c r="L331" s="102"/>
      <c r="M331" s="40">
        <f>'Tab. RF.IS.App.3a'!M331/'Tab. RF.IS.App.3a'!M349*100</f>
        <v>2.2222222222222223</v>
      </c>
      <c r="N331" s="40">
        <f>'Tab. RF.IS.App.3a'!N331/'Tab. RF.IS.App.3a'!N349*100</f>
        <v>2.3346303501945527</v>
      </c>
      <c r="O331" s="40">
        <f>'Tab. RF.IS.App.3a'!O331/'Tab. RF.IS.App.3a'!O349*100</f>
        <v>1.521821631878558</v>
      </c>
      <c r="P331" s="40">
        <f>'Tab. RF.IS.App.3a'!P331/'Tab. RF.IS.App.3a'!P349*100</f>
        <v>1.4849175909609205</v>
      </c>
      <c r="Q331" s="102"/>
      <c r="R331" s="40">
        <f>'Tab. RF.IS.App.3a'!R331/'Tab. RF.IS.App.3a'!R349*100</f>
        <v>1.3736263736263736</v>
      </c>
      <c r="S331" s="40">
        <f>'Tab. RF.IS.App.3a'!S331/'Tab. RF.IS.App.3a'!S349*100</f>
        <v>1.8867924528301887</v>
      </c>
      <c r="T331" s="40">
        <f>'Tab. RF.IS.App.3a'!T331/'Tab. RF.IS.App.3a'!T349*100</f>
        <v>1.8672199170124482</v>
      </c>
      <c r="U331" s="40">
        <f>'Tab. RF.IS.App.3a'!U331/'Tab. RF.IS.App.3a'!U349*100</f>
        <v>2.1227462474464871</v>
      </c>
      <c r="V331" s="102"/>
      <c r="W331" s="40">
        <f>'Tab. RF.IS.App.3a'!W331/'Tab. RF.IS.App.3a'!W349*100</f>
        <v>2.2553897180762852</v>
      </c>
      <c r="X331" s="40">
        <f>'Tab. RF.IS.App.3a'!X331/'Tab. RF.IS.App.3a'!X349*100</f>
        <v>2.3035230352303522</v>
      </c>
      <c r="Y331" s="40">
        <f>'Tab. RF.IS.App.3a'!Y331/'Tab. RF.IS.App.3a'!Y349*100</f>
        <v>1.725476662928134</v>
      </c>
      <c r="Z331" s="40">
        <f>'Tab. RF.IS.App.3a'!Z331/'Tab. RF.IS.App.3a'!Z349*100</f>
        <v>1.7965388660483794</v>
      </c>
    </row>
    <row r="332" spans="1:26" ht="14.4" customHeight="1" x14ac:dyDescent="0.3">
      <c r="A332" s="146" t="s">
        <v>6</v>
      </c>
      <c r="B332" s="147"/>
      <c r="C332" s="40">
        <f>'Tab. RF.IS.App.3a'!C332/'Tab. RF.IS.App.3a'!C349*100</f>
        <v>4.6587117750812848</v>
      </c>
      <c r="D332" s="40">
        <f>'Tab. RF.IS.App.3a'!D332/'Tab. RF.IS.App.3a'!D349*100</f>
        <v>2.4182076813655762</v>
      </c>
      <c r="E332" s="40">
        <f>'Tab. RF.IS.App.3a'!E332/'Tab. RF.IS.App.3a'!E349*100</f>
        <v>2.344790833999467</v>
      </c>
      <c r="F332" s="40">
        <f>'Tab. RF.IS.App.3a'!F332/'Tab. RF.IS.App.3a'!F349*100</f>
        <v>4.2193776605312063</v>
      </c>
      <c r="G332" s="102"/>
      <c r="H332" s="40">
        <f>'Tab. RF.IS.App.3a'!H332/'Tab. RF.IS.App.3a'!H349*100</f>
        <v>2.3116438356164384</v>
      </c>
      <c r="I332" s="40">
        <f>'Tab. RF.IS.App.3a'!I332/'Tab. RF.IS.App.3a'!I349*100</f>
        <v>2.2304832713754648</v>
      </c>
      <c r="J332" s="40">
        <f>'Tab. RF.IS.App.3a'!J332/'Tab. RF.IS.App.3a'!J349*100</f>
        <v>4.1082005638085581</v>
      </c>
      <c r="K332" s="40">
        <f>'Tab. RF.IS.App.3a'!K332/'Tab. RF.IS.App.3a'!K349*100</f>
        <v>4.2708656814569901</v>
      </c>
      <c r="L332" s="102"/>
      <c r="M332" s="40">
        <f>'Tab. RF.IS.App.3a'!M332/'Tab. RF.IS.App.3a'!M349*100</f>
        <v>1.2698412698412698</v>
      </c>
      <c r="N332" s="40">
        <f>'Tab. RF.IS.App.3a'!N332/'Tab. RF.IS.App.3a'!N349*100</f>
        <v>0.77821011673151752</v>
      </c>
      <c r="O332" s="40">
        <f>'Tab. RF.IS.App.3a'!O332/'Tab. RF.IS.App.3a'!O349*100</f>
        <v>3.1423149905123342</v>
      </c>
      <c r="P332" s="40">
        <f>'Tab. RF.IS.App.3a'!P332/'Tab. RF.IS.App.3a'!P349*100</f>
        <v>4.0193842645381981</v>
      </c>
      <c r="Q332" s="102"/>
      <c r="R332" s="40">
        <f>'Tab. RF.IS.App.3a'!R332/'Tab. RF.IS.App.3a'!R349*100</f>
        <v>4.395604395604396</v>
      </c>
      <c r="S332" s="40">
        <f>'Tab. RF.IS.App.3a'!S332/'Tab. RF.IS.App.3a'!S349*100</f>
        <v>2.8301886792452833</v>
      </c>
      <c r="T332" s="40">
        <f>'Tab. RF.IS.App.3a'!T332/'Tab. RF.IS.App.3a'!T349*100</f>
        <v>6.1825726141078841</v>
      </c>
      <c r="U332" s="40">
        <f>'Tab. RF.IS.App.3a'!U332/'Tab. RF.IS.App.3a'!U349*100</f>
        <v>6.7412736477484678</v>
      </c>
      <c r="V332" s="102"/>
      <c r="W332" s="40">
        <f>'Tab. RF.IS.App.3a'!W332/'Tab. RF.IS.App.3a'!W349*100</f>
        <v>2.4543946932006633</v>
      </c>
      <c r="X332" s="40">
        <f>'Tab. RF.IS.App.3a'!X332/'Tab. RF.IS.App.3a'!X349*100</f>
        <v>1.8970189701897018</v>
      </c>
      <c r="Y332" s="40">
        <f>'Tab. RF.IS.App.3a'!Y332/'Tab. RF.IS.App.3a'!Y349*100</f>
        <v>4.0745898911717218</v>
      </c>
      <c r="Z332" s="40">
        <f>'Tab. RF.IS.App.3a'!Z332/'Tab. RF.IS.App.3a'!Z349*100</f>
        <v>4.4440195047327657</v>
      </c>
    </row>
    <row r="333" spans="1:26" ht="14.4" customHeight="1" x14ac:dyDescent="0.3">
      <c r="A333" s="146" t="s">
        <v>7</v>
      </c>
      <c r="B333" s="147"/>
      <c r="C333" s="40">
        <f>'Tab. RF.IS.App.3a'!C333/'Tab. RF.IS.App.3a'!C349*100</f>
        <v>9.7334084195762589</v>
      </c>
      <c r="D333" s="40">
        <f>'Tab. RF.IS.App.3a'!D333/'Tab. RF.IS.App.3a'!D349*100</f>
        <v>10.298719772403983</v>
      </c>
      <c r="E333" s="40">
        <f>'Tab. RF.IS.App.3a'!E333/'Tab. RF.IS.App.3a'!E349*100</f>
        <v>10.12523314681588</v>
      </c>
      <c r="F333" s="40">
        <f>'Tab. RF.IS.App.3a'!F333/'Tab. RF.IS.App.3a'!F349*100</f>
        <v>9.3328436956652077</v>
      </c>
      <c r="G333" s="102"/>
      <c r="H333" s="40">
        <f>'Tab. RF.IS.App.3a'!H333/'Tab. RF.IS.App.3a'!H349*100</f>
        <v>9.9315068493150687</v>
      </c>
      <c r="I333" s="40">
        <f>'Tab. RF.IS.App.3a'!I333/'Tab. RF.IS.App.3a'!I349*100</f>
        <v>14.869888475836431</v>
      </c>
      <c r="J333" s="40">
        <f>'Tab. RF.IS.App.3a'!J333/'Tab. RF.IS.App.3a'!J349*100</f>
        <v>9.3844034081910603</v>
      </c>
      <c r="K333" s="40">
        <f>'Tab. RF.IS.App.3a'!K333/'Tab. RF.IS.App.3a'!K349*100</f>
        <v>10.850702372906126</v>
      </c>
      <c r="L333" s="102"/>
      <c r="M333" s="40">
        <f>'Tab. RF.IS.App.3a'!M333/'Tab. RF.IS.App.3a'!M349*100</f>
        <v>9.2063492063492074</v>
      </c>
      <c r="N333" s="40">
        <f>'Tab. RF.IS.App.3a'!N333/'Tab. RF.IS.App.3a'!N349*100</f>
        <v>9.3385214007782107</v>
      </c>
      <c r="O333" s="40">
        <f>'Tab. RF.IS.App.3a'!O333/'Tab. RF.IS.App.3a'!O349*100</f>
        <v>8.8956356736242892</v>
      </c>
      <c r="P333" s="40">
        <f>'Tab. RF.IS.App.3a'!P333/'Tab. RF.IS.App.3a'!P349*100</f>
        <v>8.0439514875090694</v>
      </c>
      <c r="Q333" s="102"/>
      <c r="R333" s="40">
        <f>'Tab. RF.IS.App.3a'!R333/'Tab. RF.IS.App.3a'!R349*100</f>
        <v>10.164835164835164</v>
      </c>
      <c r="S333" s="40">
        <f>'Tab. RF.IS.App.3a'!S333/'Tab. RF.IS.App.3a'!S349*100</f>
        <v>8.4905660377358494</v>
      </c>
      <c r="T333" s="40">
        <f>'Tab. RF.IS.App.3a'!T333/'Tab. RF.IS.App.3a'!T349*100</f>
        <v>7.8630705394190867</v>
      </c>
      <c r="U333" s="40">
        <f>'Tab. RF.IS.App.3a'!U333/'Tab. RF.IS.App.3a'!U349*100</f>
        <v>8.0735411670663471</v>
      </c>
      <c r="V333" s="102"/>
      <c r="W333" s="40">
        <f>'Tab. RF.IS.App.3a'!W333/'Tab. RF.IS.App.3a'!W349*100</f>
        <v>9.8839137645107797</v>
      </c>
      <c r="X333" s="40">
        <f>'Tab. RF.IS.App.3a'!X333/'Tab. RF.IS.App.3a'!X349*100</f>
        <v>11.111111111111111</v>
      </c>
      <c r="Y333" s="40">
        <f>'Tab. RF.IS.App.3a'!Y333/'Tab. RF.IS.App.3a'!Y349*100</f>
        <v>9.2146616217015662</v>
      </c>
      <c r="Z333" s="40">
        <f>'Tab. RF.IS.App.3a'!Z333/'Tab. RF.IS.App.3a'!Z349*100</f>
        <v>9.5162061382541356</v>
      </c>
    </row>
    <row r="334" spans="1:26" ht="14.4" customHeight="1" x14ac:dyDescent="0.3">
      <c r="A334" s="136" t="s">
        <v>8</v>
      </c>
      <c r="B334" s="148"/>
      <c r="C334" s="57">
        <f>SUM(C326:C333)</f>
        <v>51.183139596659373</v>
      </c>
      <c r="D334" s="57">
        <f t="shared" ref="D334" si="696">SUM(D326:D333)</f>
        <v>49.559032716927447</v>
      </c>
      <c r="E334" s="57">
        <f t="shared" ref="E334" si="697">SUM(E326:E333)</f>
        <v>49.240607513988813</v>
      </c>
      <c r="F334" s="57">
        <f t="shared" ref="F334" si="698">SUM(F326:F333)</f>
        <v>49.546585526710246</v>
      </c>
      <c r="G334" s="107"/>
      <c r="H334" s="57">
        <f t="shared" ref="H334" si="699">SUM(H326:H333)</f>
        <v>50.599315068493155</v>
      </c>
      <c r="I334" s="57">
        <f t="shared" ref="I334" si="700">SUM(I326:I333)</f>
        <v>60.223048327137548</v>
      </c>
      <c r="J334" s="57">
        <f t="shared" ref="J334" si="701">SUM(J326:J333)</f>
        <v>50.060181812422798</v>
      </c>
      <c r="K334" s="57">
        <f t="shared" ref="K334" si="702">SUM(K326:K333)</f>
        <v>52.543704217890877</v>
      </c>
      <c r="L334" s="107"/>
      <c r="M334" s="57">
        <f t="shared" ref="M334" si="703">SUM(M326:M333)</f>
        <v>41.904761904761905</v>
      </c>
      <c r="N334" s="57">
        <f t="shared" ref="N334" si="704">SUM(N326:N333)</f>
        <v>43.968871595330739</v>
      </c>
      <c r="O334" s="57">
        <f t="shared" ref="O334" si="705">SUM(O326:O333)</f>
        <v>45.39278937381404</v>
      </c>
      <c r="P334" s="57">
        <f t="shared" ref="P334" si="706">SUM(P326:P333)</f>
        <v>45.781071835803871</v>
      </c>
      <c r="Q334" s="107"/>
      <c r="R334" s="57">
        <f t="shared" ref="R334" si="707">SUM(R326:R333)</f>
        <v>45.329670329670321</v>
      </c>
      <c r="S334" s="57">
        <f t="shared" ref="S334" si="708">SUM(S326:S333)</f>
        <v>44.339622641509436</v>
      </c>
      <c r="T334" s="57">
        <f t="shared" ref="T334" si="709">SUM(T326:T333)</f>
        <v>50.207468879668049</v>
      </c>
      <c r="U334" s="57">
        <f t="shared" ref="U334" si="710">SUM(U326:U333)</f>
        <v>51.274535926814103</v>
      </c>
      <c r="V334" s="107"/>
      <c r="W334" s="57">
        <f t="shared" ref="W334" si="711">SUM(W326:W333)</f>
        <v>49.054726368159201</v>
      </c>
      <c r="X334" s="57">
        <f t="shared" ref="X334" si="712">SUM(X326:X333)</f>
        <v>49.999999999999986</v>
      </c>
      <c r="Y334" s="57">
        <f t="shared" ref="Y334" si="713">SUM(Y326:Y333)</f>
        <v>49.311041818159403</v>
      </c>
      <c r="Z334" s="57">
        <f t="shared" ref="Z334" si="714">SUM(Z326:Z333)</f>
        <v>49.912037479682567</v>
      </c>
    </row>
    <row r="335" spans="1:26" ht="14.4" customHeight="1" x14ac:dyDescent="0.3">
      <c r="A335" s="146" t="s">
        <v>9</v>
      </c>
      <c r="B335" s="147"/>
      <c r="C335" s="40">
        <f>'Tab. RF.IS.App.3a'!C335/'Tab. RF.IS.App.3a'!C349*100</f>
        <v>9.0725078096776262</v>
      </c>
      <c r="D335" s="40">
        <f>'Tab. RF.IS.App.3a'!D335/'Tab. RF.IS.App.3a'!D349*100</f>
        <v>6.9985775248933138</v>
      </c>
      <c r="E335" s="40">
        <f>'Tab. RF.IS.App.3a'!E335/'Tab. RF.IS.App.3a'!E349*100</f>
        <v>6.7412736477484678</v>
      </c>
      <c r="F335" s="40">
        <f>'Tab. RF.IS.App.3a'!F335/'Tab. RF.IS.App.3a'!F349*100</f>
        <v>8.631362791534265</v>
      </c>
      <c r="G335" s="102"/>
      <c r="H335" s="40">
        <f>'Tab. RF.IS.App.3a'!H335/'Tab. RF.IS.App.3a'!H349*100</f>
        <v>6.3784246575342474</v>
      </c>
      <c r="I335" s="40">
        <f>'Tab. RF.IS.App.3a'!I335/'Tab. RF.IS.App.3a'!I349*100</f>
        <v>4.8327137546468402</v>
      </c>
      <c r="J335" s="40">
        <f>'Tab. RF.IS.App.3a'!J335/'Tab. RF.IS.App.3a'!J349*100</f>
        <v>8.6954800291406684</v>
      </c>
      <c r="K335" s="40">
        <f>'Tab. RF.IS.App.3a'!K335/'Tab. RF.IS.App.3a'!K349*100</f>
        <v>10.030506183438979</v>
      </c>
      <c r="L335" s="102"/>
      <c r="M335" s="40">
        <f>'Tab. RF.IS.App.3a'!M335/'Tab. RF.IS.App.3a'!M349*100</f>
        <v>4.4444444444444446</v>
      </c>
      <c r="N335" s="40">
        <f>'Tab. RF.IS.App.3a'!N335/'Tab. RF.IS.App.3a'!N349*100</f>
        <v>5.836575875486381</v>
      </c>
      <c r="O335" s="40">
        <f>'Tab. RF.IS.App.3a'!O335/'Tab. RF.IS.App.3a'!O349*100</f>
        <v>6.7590132827324485</v>
      </c>
      <c r="P335" s="40">
        <f>'Tab. RF.IS.App.3a'!P335/'Tab. RF.IS.App.3a'!P349*100</f>
        <v>7.372758370477869</v>
      </c>
      <c r="Q335" s="102"/>
      <c r="R335" s="40">
        <f>'Tab. RF.IS.App.3a'!R335/'Tab. RF.IS.App.3a'!R349*100</f>
        <v>10.43956043956044</v>
      </c>
      <c r="S335" s="40">
        <f>'Tab. RF.IS.App.3a'!S335/'Tab. RF.IS.App.3a'!S349*100</f>
        <v>11.320754716981133</v>
      </c>
      <c r="T335" s="40">
        <f>'Tab. RF.IS.App.3a'!T335/'Tab. RF.IS.App.3a'!T349*100</f>
        <v>8.9937759336099585</v>
      </c>
      <c r="U335" s="40">
        <f>'Tab. RF.IS.App.3a'!U335/'Tab. RF.IS.App.3a'!U349*100</f>
        <v>9.4946265210054186</v>
      </c>
      <c r="V335" s="102"/>
      <c r="W335" s="40">
        <f>'Tab. RF.IS.App.3a'!W335/'Tab. RF.IS.App.3a'!W349*100</f>
        <v>6.666666666666667</v>
      </c>
      <c r="X335" s="40">
        <f>'Tab. RF.IS.App.3a'!X335/'Tab. RF.IS.App.3a'!X349*100</f>
        <v>7.0460704607046063</v>
      </c>
      <c r="Y335" s="40">
        <f>'Tab. RF.IS.App.3a'!Y335/'Tab. RF.IS.App.3a'!Y349*100</f>
        <v>8.3987576568026903</v>
      </c>
      <c r="Z335" s="40">
        <f>'Tab. RF.IS.App.3a'!Z335/'Tab. RF.IS.App.3a'!Z349*100</f>
        <v>8.9922554737546605</v>
      </c>
    </row>
    <row r="336" spans="1:26" ht="14.4" customHeight="1" x14ac:dyDescent="0.3">
      <c r="A336" s="146" t="s">
        <v>10</v>
      </c>
      <c r="B336" s="147"/>
      <c r="C336" s="40">
        <f>'Tab. RF.IS.App.3a'!C336/'Tab. RF.IS.App.3a'!C349*100</f>
        <v>1.2553923964553626</v>
      </c>
      <c r="D336" s="40">
        <f>'Tab. RF.IS.App.3a'!D336/'Tab. RF.IS.App.3a'!D349*100</f>
        <v>1.3655761024182078</v>
      </c>
      <c r="E336" s="40">
        <f>'Tab. RF.IS.App.3a'!E336/'Tab. RF.IS.App.3a'!E349*100</f>
        <v>1.332267519317879</v>
      </c>
      <c r="F336" s="40">
        <f>'Tab. RF.IS.App.3a'!F336/'Tab. RF.IS.App.3a'!F349*100</f>
        <v>1.2785538701360992</v>
      </c>
      <c r="G336" s="102"/>
      <c r="H336" s="40">
        <f>'Tab. RF.IS.App.3a'!H336/'Tab. RF.IS.App.3a'!H349*100</f>
        <v>1.4554794520547945</v>
      </c>
      <c r="I336" s="40">
        <f>'Tab. RF.IS.App.3a'!I336/'Tab. RF.IS.App.3a'!I349*100</f>
        <v>1.1152416356877324</v>
      </c>
      <c r="J336" s="40">
        <f>'Tab. RF.IS.App.3a'!J336/'Tab. RF.IS.App.3a'!J349*100</f>
        <v>1.264609926831586</v>
      </c>
      <c r="K336" s="40">
        <f>'Tab. RF.IS.App.3a'!K336/'Tab. RF.IS.App.3a'!K349*100</f>
        <v>1.2987961931205816</v>
      </c>
      <c r="L336" s="102"/>
      <c r="M336" s="40">
        <f>'Tab. RF.IS.App.3a'!M336/'Tab. RF.IS.App.3a'!M349*100</f>
        <v>1.2698412698412698</v>
      </c>
      <c r="N336" s="40">
        <f>'Tab. RF.IS.App.3a'!N336/'Tab. RF.IS.App.3a'!N349*100</f>
        <v>1.1673151750972763</v>
      </c>
      <c r="O336" s="40">
        <f>'Tab. RF.IS.App.3a'!O336/'Tab. RF.IS.App.3a'!O349*100</f>
        <v>1.2409867172675522</v>
      </c>
      <c r="P336" s="40">
        <f>'Tab. RF.IS.App.3a'!P336/'Tab. RF.IS.App.3a'!P349*100</f>
        <v>1.2516844614906188</v>
      </c>
      <c r="Q336" s="102"/>
      <c r="R336" s="40">
        <f>'Tab. RF.IS.App.3a'!R336/'Tab. RF.IS.App.3a'!R349*100</f>
        <v>1.3736263736263736</v>
      </c>
      <c r="S336" s="40">
        <f>'Tab. RF.IS.App.3a'!S336/'Tab. RF.IS.App.3a'!S349*100</f>
        <v>0.47169811320754718</v>
      </c>
      <c r="T336" s="40">
        <f>'Tab. RF.IS.App.3a'!T336/'Tab. RF.IS.App.3a'!T349*100</f>
        <v>1.5352697095435683</v>
      </c>
      <c r="U336" s="40">
        <f>'Tab. RF.IS.App.3a'!U336/'Tab. RF.IS.App.3a'!U349*100</f>
        <v>1.2967403854694022</v>
      </c>
      <c r="V336" s="102"/>
      <c r="W336" s="40">
        <f>'Tab. RF.IS.App.3a'!W336/'Tab. RF.IS.App.3a'!W349*100</f>
        <v>1.4262023217247097</v>
      </c>
      <c r="X336" s="40">
        <f>'Tab. RF.IS.App.3a'!X336/'Tab. RF.IS.App.3a'!X349*100</f>
        <v>0.94850948509485089</v>
      </c>
      <c r="Y336" s="40">
        <f>'Tab. RF.IS.App.3a'!Y336/'Tab. RF.IS.App.3a'!Y349*100</f>
        <v>1.2768527305668191</v>
      </c>
      <c r="Z336" s="40">
        <f>'Tab. RF.IS.App.3a'!Z336/'Tab. RF.IS.App.3a'!Z349*100</f>
        <v>1.2811932307103928</v>
      </c>
    </row>
    <row r="337" spans="1:26" ht="14.4" customHeight="1" x14ac:dyDescent="0.3">
      <c r="A337" s="146" t="s">
        <v>11</v>
      </c>
      <c r="B337" s="147"/>
      <c r="C337" s="40">
        <f>'Tab. RF.IS.App.3a'!C337/'Tab. RF.IS.App.3a'!C349*100</f>
        <v>2.9124253564825637</v>
      </c>
      <c r="D337" s="40">
        <f>'Tab. RF.IS.App.3a'!D337/'Tab. RF.IS.App.3a'!D349*100</f>
        <v>2.7027027027027026</v>
      </c>
      <c r="E337" s="40">
        <f>'Tab. RF.IS.App.3a'!E337/'Tab. RF.IS.App.3a'!E349*100</f>
        <v>2.6378896882494005</v>
      </c>
      <c r="F337" s="40">
        <f>'Tab. RF.IS.App.3a'!F337/'Tab. RF.IS.App.3a'!F349*100</f>
        <v>2.9985310869956234</v>
      </c>
      <c r="G337" s="102"/>
      <c r="H337" s="40">
        <f>'Tab. RF.IS.App.3a'!H337/'Tab. RF.IS.App.3a'!H349*100</f>
        <v>2.8253424657534243</v>
      </c>
      <c r="I337" s="40">
        <f>'Tab. RF.IS.App.3a'!I337/'Tab. RF.IS.App.3a'!I349*100</f>
        <v>2.2304832713754648</v>
      </c>
      <c r="J337" s="40">
        <f>'Tab. RF.IS.App.3a'!J337/'Tab. RF.IS.App.3a'!J349*100</f>
        <v>2.9346552215640935</v>
      </c>
      <c r="K337" s="40">
        <f>'Tab. RF.IS.App.3a'!K337/'Tab. RF.IS.App.3a'!K349*100</f>
        <v>3.1072465886049359</v>
      </c>
      <c r="L337" s="102"/>
      <c r="M337" s="40">
        <f>'Tab. RF.IS.App.3a'!M337/'Tab. RF.IS.App.3a'!M349*100</f>
        <v>1.9047619047619049</v>
      </c>
      <c r="N337" s="40">
        <f>'Tab. RF.IS.App.3a'!N337/'Tab. RF.IS.App.3a'!N349*100</f>
        <v>1.9455252918287937</v>
      </c>
      <c r="O337" s="40">
        <f>'Tab. RF.IS.App.3a'!O337/'Tab. RF.IS.App.3a'!O349*100</f>
        <v>3.0815939278937381</v>
      </c>
      <c r="P337" s="40">
        <f>'Tab. RF.IS.App.3a'!P337/'Tab. RF.IS.App.3a'!P349*100</f>
        <v>2.9309629936767907</v>
      </c>
      <c r="Q337" s="102"/>
      <c r="R337" s="40">
        <f>'Tab. RF.IS.App.3a'!R337/'Tab. RF.IS.App.3a'!R349*100</f>
        <v>1.9230769230769231</v>
      </c>
      <c r="S337" s="40">
        <f>'Tab. RF.IS.App.3a'!S337/'Tab. RF.IS.App.3a'!S349*100</f>
        <v>4.2452830188679247</v>
      </c>
      <c r="T337" s="40">
        <f>'Tab. RF.IS.App.3a'!T337/'Tab. RF.IS.App.3a'!T349*100</f>
        <v>2.9564315352697093</v>
      </c>
      <c r="U337" s="40">
        <f>'Tab. RF.IS.App.3a'!U337/'Tab. RF.IS.App.3a'!U349*100</f>
        <v>3.259614530597744</v>
      </c>
      <c r="V337" s="102"/>
      <c r="W337" s="40">
        <f>'Tab. RF.IS.App.3a'!W337/'Tab. RF.IS.App.3a'!W349*100</f>
        <v>2.6202321724709785</v>
      </c>
      <c r="X337" s="40">
        <f>'Tab. RF.IS.App.3a'!X337/'Tab. RF.IS.App.3a'!X349*100</f>
        <v>2.7100271002710028</v>
      </c>
      <c r="Y337" s="40">
        <f>'Tab. RF.IS.App.3a'!Y337/'Tab. RF.IS.App.3a'!Y349*100</f>
        <v>2.9598087185870812</v>
      </c>
      <c r="Z337" s="40">
        <f>'Tab. RF.IS.App.3a'!Z337/'Tab. RF.IS.App.3a'!Z349*100</f>
        <v>3.0586098097332441</v>
      </c>
    </row>
    <row r="338" spans="1:26" ht="14.4" customHeight="1" x14ac:dyDescent="0.3">
      <c r="A338" s="146" t="s">
        <v>12</v>
      </c>
      <c r="B338" s="147"/>
      <c r="C338" s="40">
        <f>'Tab. RF.IS.App.3a'!C338/'Tab. RF.IS.App.3a'!C349*100</f>
        <v>12.615020082028177</v>
      </c>
      <c r="D338" s="40">
        <f>'Tab. RF.IS.App.3a'!D338/'Tab. RF.IS.App.3a'!D349*100</f>
        <v>10.412517780938833</v>
      </c>
      <c r="E338" s="40">
        <f>'Tab. RF.IS.App.3a'!E338/'Tab. RF.IS.App.3a'!E349*100</f>
        <v>10.258459898747669</v>
      </c>
      <c r="F338" s="40">
        <f>'Tab. RF.IS.App.3a'!F338/'Tab. RF.IS.App.3a'!F349*100</f>
        <v>12.377465675400204</v>
      </c>
      <c r="G338" s="102"/>
      <c r="H338" s="40">
        <f>'Tab. RF.IS.App.3a'!H338/'Tab. RF.IS.App.3a'!H349*100</f>
        <v>9.2037671232876708</v>
      </c>
      <c r="I338" s="40">
        <f>'Tab. RF.IS.App.3a'!I338/'Tab. RF.IS.App.3a'!I349*100</f>
        <v>8.5501858736059475</v>
      </c>
      <c r="J338" s="40">
        <f>'Tab. RF.IS.App.3a'!J338/'Tab. RF.IS.App.3a'!J349*100</f>
        <v>12.474264356529726</v>
      </c>
      <c r="K338" s="40">
        <f>'Tab. RF.IS.App.3a'!K338/'Tab. RF.IS.App.3a'!K349*100</f>
        <v>11.714739784081983</v>
      </c>
      <c r="L338" s="102"/>
      <c r="M338" s="40">
        <f>'Tab. RF.IS.App.3a'!M338/'Tab. RF.IS.App.3a'!M349*100</f>
        <v>10.793650793650794</v>
      </c>
      <c r="N338" s="40">
        <f>'Tab. RF.IS.App.3a'!N338/'Tab. RF.IS.App.3a'!N349*100</f>
        <v>8.5603112840466924</v>
      </c>
      <c r="O338" s="40">
        <f>'Tab. RF.IS.App.3a'!O338/'Tab. RF.IS.App.3a'!O349*100</f>
        <v>12.368121442125238</v>
      </c>
      <c r="P338" s="40">
        <f>'Tab. RF.IS.App.3a'!P338/'Tab. RF.IS.App.3a'!P349*100</f>
        <v>12.231781901109153</v>
      </c>
      <c r="Q338" s="102"/>
      <c r="R338" s="40">
        <f>'Tab. RF.IS.App.3a'!R338/'Tab. RF.IS.App.3a'!R349*100</f>
        <v>15.109890109890109</v>
      </c>
      <c r="S338" s="40">
        <f>'Tab. RF.IS.App.3a'!S338/'Tab. RF.IS.App.3a'!S349*100</f>
        <v>16.981132075471699</v>
      </c>
      <c r="T338" s="40">
        <f>'Tab. RF.IS.App.3a'!T338/'Tab. RF.IS.App.3a'!T349*100</f>
        <v>14.087136929460581</v>
      </c>
      <c r="U338" s="40">
        <f>'Tab. RF.IS.App.3a'!U338/'Tab. RF.IS.App.3a'!U349*100</f>
        <v>13.571365130118126</v>
      </c>
      <c r="V338" s="102"/>
      <c r="W338" s="40">
        <f>'Tab. RF.IS.App.3a'!W338/'Tab. RF.IS.App.3a'!W349*100</f>
        <v>10.082918739635158</v>
      </c>
      <c r="X338" s="40">
        <f>'Tab. RF.IS.App.3a'!X338/'Tab. RF.IS.App.3a'!X349*100</f>
        <v>10.975609756097562</v>
      </c>
      <c r="Y338" s="40">
        <f>'Tab. RF.IS.App.3a'!Y338/'Tab. RF.IS.App.3a'!Y349*100</f>
        <v>12.552842722802174</v>
      </c>
      <c r="Z338" s="40">
        <f>'Tab. RF.IS.App.3a'!Z338/'Tab. RF.IS.App.3a'!Z349*100</f>
        <v>12.105363801510659</v>
      </c>
    </row>
    <row r="339" spans="1:26" ht="14.4" customHeight="1" x14ac:dyDescent="0.3">
      <c r="A339" s="149" t="s">
        <v>13</v>
      </c>
      <c r="B339" s="150"/>
      <c r="C339" s="42">
        <f>SUM(C335:C338)</f>
        <v>25.85534564464373</v>
      </c>
      <c r="D339" s="110">
        <f t="shared" ref="D339" si="715">SUM(D335:D338)</f>
        <v>21.47937411095306</v>
      </c>
      <c r="E339" s="110">
        <f t="shared" ref="E339" si="716">SUM(E335:E338)</f>
        <v>20.969890754063414</v>
      </c>
      <c r="F339" s="42">
        <f t="shared" ref="F339" si="717">SUM(F335:F338)</f>
        <v>25.285913424066191</v>
      </c>
      <c r="G339" s="107"/>
      <c r="H339" s="110">
        <f>SUM(H335:H338)</f>
        <v>19.863013698630137</v>
      </c>
      <c r="I339" s="110">
        <f t="shared" ref="I339" si="718">SUM(I335:I338)</f>
        <v>16.728624535315983</v>
      </c>
      <c r="J339" s="42">
        <f t="shared" ref="J339" si="719">SUM(J335:J338)</f>
        <v>25.369009534066073</v>
      </c>
      <c r="K339" s="42">
        <f t="shared" ref="K339" si="720">SUM(K335:K338)</f>
        <v>26.151288749246479</v>
      </c>
      <c r="L339" s="107"/>
      <c r="M339" s="110">
        <f>SUM(M335:M338)</f>
        <v>18.412698412698415</v>
      </c>
      <c r="N339" s="110">
        <f t="shared" ref="N339" si="721">SUM(N335:N338)</f>
        <v>17.509727626459146</v>
      </c>
      <c r="O339" s="110">
        <f t="shared" ref="O339" si="722">SUM(O335:O338)</f>
        <v>23.449715370018978</v>
      </c>
      <c r="P339" s="110">
        <f t="shared" ref="P339" si="723">SUM(P335:P338)</f>
        <v>23.787187726754432</v>
      </c>
      <c r="Q339" s="107"/>
      <c r="R339" s="42">
        <f>SUM(R335:R338)</f>
        <v>28.846153846153847</v>
      </c>
      <c r="S339" s="42">
        <f t="shared" ref="S339" si="724">SUM(S335:S338)</f>
        <v>33.018867924528301</v>
      </c>
      <c r="T339" s="42">
        <f t="shared" ref="T339" si="725">SUM(T335:T338)</f>
        <v>27.572614107883815</v>
      </c>
      <c r="U339" s="42">
        <f t="shared" ref="U339" si="726">SUM(U335:U338)</f>
        <v>27.622346567190689</v>
      </c>
      <c r="V339" s="107"/>
      <c r="W339" s="110">
        <f>SUM(W335:W338)</f>
        <v>20.796019900497512</v>
      </c>
      <c r="X339" s="110">
        <f t="shared" ref="X339" si="727">SUM(X335:X338)</f>
        <v>21.680216802168022</v>
      </c>
      <c r="Y339" s="110">
        <f t="shared" ref="Y339" si="728">SUM(Y335:Y338)</f>
        <v>25.188261828758762</v>
      </c>
      <c r="Z339" s="42">
        <f t="shared" ref="Z339" si="729">SUM(Z335:Z338)</f>
        <v>25.437422315708957</v>
      </c>
    </row>
    <row r="340" spans="1:26" ht="14.4" customHeight="1" x14ac:dyDescent="0.3">
      <c r="A340" s="146" t="s">
        <v>14</v>
      </c>
      <c r="B340" s="147"/>
      <c r="C340" s="40">
        <f>'Tab. RF.IS.App.3a'!C340/'Tab. RF.IS.App.3a'!C349*100</f>
        <v>1.9502943239050514</v>
      </c>
      <c r="D340" s="40">
        <f>'Tab. RF.IS.App.3a'!D340/'Tab. RF.IS.App.3a'!D349*100</f>
        <v>2.4466571834992887</v>
      </c>
      <c r="E340" s="40">
        <f>'Tab. RF.IS.App.3a'!E340/'Tab. RF.IS.App.3a'!E349*100</f>
        <v>2.4513722355448975</v>
      </c>
      <c r="F340" s="40">
        <f>'Tab. RF.IS.App.3a'!F340/'Tab. RF.IS.App.3a'!F349*100</f>
        <v>2.0699682235145995</v>
      </c>
      <c r="G340" s="102"/>
      <c r="H340" s="40">
        <f>'Tab. RF.IS.App.3a'!H340/'Tab. RF.IS.App.3a'!H349*100</f>
        <v>2.5256849315068495</v>
      </c>
      <c r="I340" s="40">
        <f>'Tab. RF.IS.App.3a'!I340/'Tab. RF.IS.App.3a'!I349*100</f>
        <v>1.486988847583643</v>
      </c>
      <c r="J340" s="40">
        <f>'Tab. RF.IS.App.3a'!J340/'Tab. RF.IS.App.3a'!J349*100</f>
        <v>2.0279687054575399</v>
      </c>
      <c r="K340" s="40">
        <f>'Tab. RF.IS.App.3a'!K340/'Tab. RF.IS.App.3a'!K349*100</f>
        <v>2.2158084138611329</v>
      </c>
      <c r="L340" s="102"/>
      <c r="M340" s="40">
        <f>'Tab. RF.IS.App.3a'!M340/'Tab. RF.IS.App.3a'!M349*100</f>
        <v>3.4920634920634921</v>
      </c>
      <c r="N340" s="40">
        <f>'Tab. RF.IS.App.3a'!N340/'Tab. RF.IS.App.3a'!N349*100</f>
        <v>1.9455252918287937</v>
      </c>
      <c r="O340" s="40">
        <f>'Tab. RF.IS.App.3a'!O340/'Tab. RF.IS.App.3a'!O349*100</f>
        <v>2.0265654648956359</v>
      </c>
      <c r="P340" s="40">
        <f>'Tab. RF.IS.App.3a'!P340/'Tab. RF.IS.App.3a'!P349*100</f>
        <v>2.2468124805639058</v>
      </c>
      <c r="Q340" s="102"/>
      <c r="R340" s="40">
        <f>'Tab. RF.IS.App.3a'!R340/'Tab. RF.IS.App.3a'!R349*100</f>
        <v>2.197802197802198</v>
      </c>
      <c r="S340" s="40">
        <f>'Tab. RF.IS.App.3a'!S340/'Tab. RF.IS.App.3a'!S349*100</f>
        <v>2.358490566037736</v>
      </c>
      <c r="T340" s="40">
        <f>'Tab. RF.IS.App.3a'!T340/'Tab. RF.IS.App.3a'!T349*100</f>
        <v>1.6078838174273857</v>
      </c>
      <c r="U340" s="40">
        <f>'Tab. RF.IS.App.3a'!U340/'Tab. RF.IS.App.3a'!U349*100</f>
        <v>1.7230659916511233</v>
      </c>
      <c r="V340" s="102"/>
      <c r="W340" s="40">
        <f>'Tab. RF.IS.App.3a'!W340/'Tab. RF.IS.App.3a'!W349*100</f>
        <v>2.5870646766169152</v>
      </c>
      <c r="X340" s="40">
        <f>'Tab. RF.IS.App.3a'!X340/'Tab. RF.IS.App.3a'!X349*100</f>
        <v>1.8970189701897018</v>
      </c>
      <c r="Y340" s="40">
        <f>'Tab. RF.IS.App.3a'!Y340/'Tab. RF.IS.App.3a'!Y349*100</f>
        <v>2.0027854123272983</v>
      </c>
      <c r="Z340" s="40">
        <f>'Tab. RF.IS.App.3a'!Z340/'Tab. RF.IS.App.3a'!Z349*100</f>
        <v>2.1742040348025622</v>
      </c>
    </row>
    <row r="341" spans="1:26" ht="14.4" customHeight="1" x14ac:dyDescent="0.3">
      <c r="A341" s="146" t="s">
        <v>15</v>
      </c>
      <c r="B341" s="147"/>
      <c r="C341" s="40">
        <f>'Tab. RF.IS.App.3a'!C341/'Tab. RF.IS.App.3a'!C349*100</f>
        <v>0.30866821089317209</v>
      </c>
      <c r="D341" s="40">
        <f>'Tab. RF.IS.App.3a'!D341/'Tab. RF.IS.App.3a'!D349*100</f>
        <v>0.48364153627311524</v>
      </c>
      <c r="E341" s="40">
        <f>'Tab. RF.IS.App.3a'!E341/'Tab. RF.IS.App.3a'!E349*100</f>
        <v>0.50626165734079409</v>
      </c>
      <c r="F341" s="40">
        <f>'Tab. RF.IS.App.3a'!F341/'Tab. RF.IS.App.3a'!F349*100</f>
        <v>0.3582349061694346</v>
      </c>
      <c r="G341" s="102"/>
      <c r="H341" s="40">
        <f>'Tab. RF.IS.App.3a'!H341/'Tab. RF.IS.App.3a'!H349*100</f>
        <v>0.42808219178082191</v>
      </c>
      <c r="I341" s="40">
        <f>'Tab. RF.IS.App.3a'!I341/'Tab. RF.IS.App.3a'!I349*100</f>
        <v>0.37174721189591076</v>
      </c>
      <c r="J341" s="40">
        <f>'Tab. RF.IS.App.3a'!J341/'Tab. RF.IS.App.3a'!J349*100</f>
        <v>0.32704063856070448</v>
      </c>
      <c r="K341" s="40">
        <f>'Tab. RF.IS.App.3a'!K341/'Tab. RF.IS.App.3a'!K349*100</f>
        <v>0.32698244524414077</v>
      </c>
      <c r="L341" s="102"/>
      <c r="M341" s="40">
        <f>'Tab. RF.IS.App.3a'!M341/'Tab. RF.IS.App.3a'!M349*100</f>
        <v>0.63492063492063489</v>
      </c>
      <c r="N341" s="40">
        <f>'Tab. RF.IS.App.3a'!N341/'Tab. RF.IS.App.3a'!N349*100</f>
        <v>1.1673151750972763</v>
      </c>
      <c r="O341" s="40">
        <f>'Tab. RF.IS.App.3a'!O341/'Tab. RF.IS.App.3a'!O349*100</f>
        <v>0.4592030360531309</v>
      </c>
      <c r="P341" s="40">
        <f>'Tab. RF.IS.App.3a'!P341/'Tab. RF.IS.App.3a'!P349*100</f>
        <v>0.49238105110397018</v>
      </c>
      <c r="Q341" s="102"/>
      <c r="R341" s="40">
        <f>'Tab. RF.IS.App.3a'!R341/'Tab. RF.IS.App.3a'!R349*100</f>
        <v>0.82417582417582425</v>
      </c>
      <c r="S341" s="40">
        <f>'Tab. RF.IS.App.3a'!S341/'Tab. RF.IS.App.3a'!S349*100</f>
        <v>0</v>
      </c>
      <c r="T341" s="40">
        <f>'Tab. RF.IS.App.3a'!T341/'Tab. RF.IS.App.3a'!T349*100</f>
        <v>0.23858921161825727</v>
      </c>
      <c r="U341" s="40">
        <f>'Tab. RF.IS.App.3a'!U341/'Tab. RF.IS.App.3a'!U349*100</f>
        <v>0.2664535038635758</v>
      </c>
      <c r="V341" s="102"/>
      <c r="W341" s="40">
        <f>'Tab. RF.IS.App.3a'!W341/'Tab. RF.IS.App.3a'!W349*100</f>
        <v>0.49751243781094528</v>
      </c>
      <c r="X341" s="40">
        <f>'Tab. RF.IS.App.3a'!X341/'Tab. RF.IS.App.3a'!X349*100</f>
        <v>0.54200542005420049</v>
      </c>
      <c r="Y341" s="40">
        <f>'Tab. RF.IS.App.3a'!Y341/'Tab. RF.IS.App.3a'!Y349*100</f>
        <v>0.34324660758963232</v>
      </c>
      <c r="Z341" s="40">
        <f>'Tab. RF.IS.App.3a'!Z341/'Tab. RF.IS.App.3a'!Z349*100</f>
        <v>0.38148962615928866</v>
      </c>
    </row>
    <row r="342" spans="1:26" ht="14.4" customHeight="1" x14ac:dyDescent="0.3">
      <c r="A342" s="146" t="s">
        <v>16</v>
      </c>
      <c r="B342" s="147"/>
      <c r="C342" s="40">
        <f>'Tab. RF.IS.App.3a'!C342/'Tab. RF.IS.App.3a'!C349*100</f>
        <v>5.152262150158319</v>
      </c>
      <c r="D342" s="40">
        <f>'Tab. RF.IS.App.3a'!D342/'Tab. RF.IS.App.3a'!D349*100</f>
        <v>6.5149359886201994</v>
      </c>
      <c r="E342" s="40">
        <f>'Tab. RF.IS.App.3a'!E342/'Tab. RF.IS.App.3a'!E349*100</f>
        <v>6.4481747934985343</v>
      </c>
      <c r="F342" s="40">
        <f>'Tab. RF.IS.App.3a'!F342/'Tab. RF.IS.App.3a'!F349*100</f>
        <v>5.5466454823430666</v>
      </c>
      <c r="G342" s="102"/>
      <c r="H342" s="40">
        <f>'Tab. RF.IS.App.3a'!H342/'Tab. RF.IS.App.3a'!H349*100</f>
        <v>6.5496575342465748</v>
      </c>
      <c r="I342" s="40">
        <f>'Tab. RF.IS.App.3a'!I342/'Tab. RF.IS.App.3a'!I349*100</f>
        <v>6.6914498141263934</v>
      </c>
      <c r="J342" s="40">
        <f>'Tab. RF.IS.App.3a'!J342/'Tab. RF.IS.App.3a'!J349*100</f>
        <v>5.5169300940736754</v>
      </c>
      <c r="K342" s="40">
        <f>'Tab. RF.IS.App.3a'!K342/'Tab. RF.IS.App.3a'!K349*100</f>
        <v>4.0132985039183087</v>
      </c>
      <c r="L342" s="102"/>
      <c r="M342" s="40">
        <f>'Tab. RF.IS.App.3a'!M342/'Tab. RF.IS.App.3a'!M349*100</f>
        <v>6.0317460317460316</v>
      </c>
      <c r="N342" s="40">
        <f>'Tab. RF.IS.App.3a'!N342/'Tab. RF.IS.App.3a'!N349*100</f>
        <v>8.9494163424124515</v>
      </c>
      <c r="O342" s="40">
        <f>'Tab. RF.IS.App.3a'!O342/'Tab. RF.IS.App.3a'!O349*100</f>
        <v>7.1347248576850095</v>
      </c>
      <c r="P342" s="40">
        <f>'Tab. RF.IS.App.3a'!P342/'Tab. RF.IS.App.3a'!P349*100</f>
        <v>6.8078159013164719</v>
      </c>
      <c r="Q342" s="102"/>
      <c r="R342" s="40">
        <f>'Tab. RF.IS.App.3a'!R342/'Tab. RF.IS.App.3a'!R349*100</f>
        <v>6.0439560439560438</v>
      </c>
      <c r="S342" s="40">
        <f>'Tab. RF.IS.App.3a'!S342/'Tab. RF.IS.App.3a'!S349*100</f>
        <v>3.3018867924528301</v>
      </c>
      <c r="T342" s="40">
        <f>'Tab. RF.IS.App.3a'!T342/'Tab. RF.IS.App.3a'!T349*100</f>
        <v>5.7261410788381744</v>
      </c>
      <c r="U342" s="40">
        <f>'Tab. RF.IS.App.3a'!U342/'Tab. RF.IS.App.3a'!U349*100</f>
        <v>5.1425526245670126</v>
      </c>
      <c r="V342" s="102"/>
      <c r="W342" s="40">
        <f>'Tab. RF.IS.App.3a'!W342/'Tab. RF.IS.App.3a'!W349*100</f>
        <v>6.4344941956882256</v>
      </c>
      <c r="X342" s="40">
        <f>'Tab. RF.IS.App.3a'!X342/'Tab. RF.IS.App.3a'!X349*100</f>
        <v>6.5040650406504072</v>
      </c>
      <c r="Y342" s="40">
        <f>'Tab. RF.IS.App.3a'!Y342/'Tab. RF.IS.App.3a'!Y349*100</f>
        <v>5.792055412450547</v>
      </c>
      <c r="Z342" s="40">
        <f>'Tab. RF.IS.App.3a'!Z342/'Tab. RF.IS.App.3a'!Z349*100</f>
        <v>5.1658858399464576</v>
      </c>
    </row>
    <row r="343" spans="1:26" ht="14.4" customHeight="1" x14ac:dyDescent="0.3">
      <c r="A343" s="146" t="s">
        <v>17</v>
      </c>
      <c r="B343" s="147"/>
      <c r="C343" s="40">
        <f>'Tab. RF.IS.App.3a'!C343/'Tab. RF.IS.App.3a'!C349*100</f>
        <v>5.4651805257453727</v>
      </c>
      <c r="D343" s="40">
        <f>'Tab. RF.IS.App.3a'!D343/'Tab. RF.IS.App.3a'!D349*100</f>
        <v>6.6002844950213371</v>
      </c>
      <c r="E343" s="40">
        <f>'Tab. RF.IS.App.3a'!E343/'Tab. RF.IS.App.3a'!E349*100</f>
        <v>7.1143085531574739</v>
      </c>
      <c r="F343" s="40">
        <f>'Tab. RF.IS.App.3a'!F343/'Tab. RF.IS.App.3a'!F349*100</f>
        <v>6.208780502428203</v>
      </c>
      <c r="G343" s="102"/>
      <c r="H343" s="40">
        <f>'Tab. RF.IS.App.3a'!H343/'Tab. RF.IS.App.3a'!H349*100</f>
        <v>6.8493150684931505</v>
      </c>
      <c r="I343" s="40">
        <f>'Tab. RF.IS.App.3a'!I343/'Tab. RF.IS.App.3a'!I349*100</f>
        <v>5.5762081784386615</v>
      </c>
      <c r="J343" s="40">
        <f>'Tab. RF.IS.App.3a'!J343/'Tab. RF.IS.App.3a'!J349*100</f>
        <v>5.9001932152925152</v>
      </c>
      <c r="K343" s="40">
        <f>'Tab. RF.IS.App.3a'!K343/'Tab. RF.IS.App.3a'!K349*100</f>
        <v>5.0746214127833689</v>
      </c>
      <c r="L343" s="102"/>
      <c r="M343" s="40">
        <f>'Tab. RF.IS.App.3a'!M343/'Tab. RF.IS.App.3a'!M349*100</f>
        <v>12.380952380952381</v>
      </c>
      <c r="N343" s="40">
        <f>'Tab. RF.IS.App.3a'!N343/'Tab. RF.IS.App.3a'!N349*100</f>
        <v>11.284046692607005</v>
      </c>
      <c r="O343" s="40">
        <f>'Tab. RF.IS.App.3a'!O343/'Tab. RF.IS.App.3a'!O349*100</f>
        <v>8.3605313092979117</v>
      </c>
      <c r="P343" s="40">
        <f>'Tab. RF.IS.App.3a'!P343/'Tab. RF.IS.App.3a'!P349*100</f>
        <v>8.1372447392971914</v>
      </c>
      <c r="Q343" s="102"/>
      <c r="R343" s="40">
        <f>'Tab. RF.IS.App.3a'!R343/'Tab. RF.IS.App.3a'!R349*100</f>
        <v>4.6703296703296706</v>
      </c>
      <c r="S343" s="40">
        <f>'Tab. RF.IS.App.3a'!S343/'Tab. RF.IS.App.3a'!S349*100</f>
        <v>3.3018867924528301</v>
      </c>
      <c r="T343" s="40">
        <f>'Tab. RF.IS.App.3a'!T343/'Tab. RF.IS.App.3a'!T349*100</f>
        <v>5.0103734439834025</v>
      </c>
      <c r="U343" s="40">
        <f>'Tab. RF.IS.App.3a'!U343/'Tab. RF.IS.App.3a'!U349*100</f>
        <v>4.5652366995292653</v>
      </c>
      <c r="V343" s="102"/>
      <c r="W343" s="40">
        <f>'Tab. RF.IS.App.3a'!W343/'Tab. RF.IS.App.3a'!W349*100</f>
        <v>7.1641791044776122</v>
      </c>
      <c r="X343" s="40">
        <f>'Tab. RF.IS.App.3a'!X343/'Tab. RF.IS.App.3a'!X349*100</f>
        <v>6.9105691056910574</v>
      </c>
      <c r="Y343" s="40">
        <f>'Tab. RF.IS.App.3a'!Y343/'Tab. RF.IS.App.3a'!Y349*100</f>
        <v>6.2468417614651761</v>
      </c>
      <c r="Z343" s="40">
        <f>'Tab. RF.IS.App.3a'!Z343/'Tab. RF.IS.App.3a'!Z349*100</f>
        <v>6.1497275074098861</v>
      </c>
    </row>
    <row r="344" spans="1:26" ht="14.4" customHeight="1" x14ac:dyDescent="0.3">
      <c r="A344" s="146" t="s">
        <v>18</v>
      </c>
      <c r="B344" s="147"/>
      <c r="C344" s="40">
        <f>'Tab. RF.IS.App.3a'!C344/'Tab. RF.IS.App.3a'!C349*100</f>
        <v>0.50417578681173891</v>
      </c>
      <c r="D344" s="40">
        <f>'Tab. RF.IS.App.3a'!D344/'Tab. RF.IS.App.3a'!D349*100</f>
        <v>1.1948790896159318</v>
      </c>
      <c r="E344" s="40">
        <f>'Tab. RF.IS.App.3a'!E344/'Tab. RF.IS.App.3a'!E349*100</f>
        <v>1.3589128697042365</v>
      </c>
      <c r="F344" s="40">
        <f>'Tab. RF.IS.App.3a'!F344/'Tab. RF.IS.App.3a'!F349*100</f>
        <v>0.61229690029378259</v>
      </c>
      <c r="G344" s="102"/>
      <c r="H344" s="40">
        <f>'Tab. RF.IS.App.3a'!H344/'Tab. RF.IS.App.3a'!H349*100</f>
        <v>1.4554794520547945</v>
      </c>
      <c r="I344" s="40">
        <f>'Tab. RF.IS.App.3a'!I344/'Tab. RF.IS.App.3a'!I349*100</f>
        <v>0.74349442379182151</v>
      </c>
      <c r="J344" s="40">
        <f>'Tab. RF.IS.App.3a'!J344/'Tab. RF.IS.App.3a'!J349*100</f>
        <v>0.5543061670520415</v>
      </c>
      <c r="K344" s="40">
        <f>'Tab. RF.IS.App.3a'!K344/'Tab. RF.IS.App.3a'!K349*100</f>
        <v>0.51696107264855784</v>
      </c>
      <c r="L344" s="102"/>
      <c r="M344" s="40">
        <f>'Tab. RF.IS.App.3a'!M344/'Tab. RF.IS.App.3a'!M349*100</f>
        <v>1.9047619047619049</v>
      </c>
      <c r="N344" s="40">
        <f>'Tab. RF.IS.App.3a'!N344/'Tab. RF.IS.App.3a'!N349*100</f>
        <v>1.556420233463035</v>
      </c>
      <c r="O344" s="40">
        <f>'Tab. RF.IS.App.3a'!O344/'Tab. RF.IS.App.3a'!O349*100</f>
        <v>0.98292220113851991</v>
      </c>
      <c r="P344" s="40">
        <f>'Tab. RF.IS.App.3a'!P344/'Tab. RF.IS.App.3a'!P349*100</f>
        <v>0.75152897273763863</v>
      </c>
      <c r="Q344" s="102"/>
      <c r="R344" s="40">
        <f>'Tab. RF.IS.App.3a'!R344/'Tab. RF.IS.App.3a'!R349*100</f>
        <v>0.5494505494505495</v>
      </c>
      <c r="S344" s="40">
        <f>'Tab. RF.IS.App.3a'!S344/'Tab. RF.IS.App.3a'!S349*100</f>
        <v>1.4150943396226416</v>
      </c>
      <c r="T344" s="40">
        <f>'Tab. RF.IS.App.3a'!T344/'Tab. RF.IS.App.3a'!T349*100</f>
        <v>0.43568464730290457</v>
      </c>
      <c r="U344" s="40">
        <f>'Tab. RF.IS.App.3a'!U344/'Tab. RF.IS.App.3a'!U349*100</f>
        <v>0.5329070077271516</v>
      </c>
      <c r="V344" s="102"/>
      <c r="W344" s="40">
        <f>'Tab. RF.IS.App.3a'!W344/'Tab. RF.IS.App.3a'!W349*100</f>
        <v>1.3930348258706469</v>
      </c>
      <c r="X344" s="40">
        <f>'Tab. RF.IS.App.3a'!X344/'Tab. RF.IS.App.3a'!X349*100</f>
        <v>1.2195121951219512</v>
      </c>
      <c r="Y344" s="40">
        <f>'Tab. RF.IS.App.3a'!Y344/'Tab. RF.IS.App.3a'!Y349*100</f>
        <v>0.61685790699680787</v>
      </c>
      <c r="Z344" s="40">
        <f>'Tab. RF.IS.App.3a'!Z344/'Tab. RF.IS.App.3a'!Z349*100</f>
        <v>0.60522038435796921</v>
      </c>
    </row>
    <row r="345" spans="1:26" ht="14.4" customHeight="1" x14ac:dyDescent="0.3">
      <c r="A345" s="146" t="s">
        <v>19</v>
      </c>
      <c r="B345" s="147"/>
      <c r="C345" s="40">
        <f>'Tab. RF.IS.App.3a'!C345/'Tab. RF.IS.App.3a'!C349*100</f>
        <v>1.4726820664300742</v>
      </c>
      <c r="D345" s="40">
        <f>'Tab. RF.IS.App.3a'!D345/'Tab. RF.IS.App.3a'!D349*100</f>
        <v>3.1578947368421053</v>
      </c>
      <c r="E345" s="40">
        <f>'Tab. RF.IS.App.3a'!E345/'Tab. RF.IS.App.3a'!E349*100</f>
        <v>3.2773780975219822</v>
      </c>
      <c r="F345" s="40">
        <f>'Tab. RF.IS.App.3a'!F345/'Tab. RF.IS.App.3a'!F349*100</f>
        <v>1.7600725463157263</v>
      </c>
      <c r="G345" s="102"/>
      <c r="H345" s="40">
        <f>'Tab. RF.IS.App.3a'!H345/'Tab. RF.IS.App.3a'!H349*100</f>
        <v>3.3390410958904111</v>
      </c>
      <c r="I345" s="40">
        <f>'Tab. RF.IS.App.3a'!I345/'Tab. RF.IS.App.3a'!I349*100</f>
        <v>2.2304832713754648</v>
      </c>
      <c r="J345" s="40">
        <f>'Tab. RF.IS.App.3a'!J345/'Tab. RF.IS.App.3a'!J349*100</f>
        <v>1.6217414716036869</v>
      </c>
      <c r="K345" s="40">
        <f>'Tab. RF.IS.App.3a'!K345/'Tab. RF.IS.App.3a'!K349*100</f>
        <v>1.3846519189668085</v>
      </c>
      <c r="L345" s="102"/>
      <c r="M345" s="40">
        <f>'Tab. RF.IS.App.3a'!M345/'Tab. RF.IS.App.3a'!M349*100</f>
        <v>5.0793650793650791</v>
      </c>
      <c r="N345" s="40">
        <f>'Tab. RF.IS.App.3a'!N345/'Tab. RF.IS.App.3a'!N349*100</f>
        <v>2.7237354085603114</v>
      </c>
      <c r="O345" s="40">
        <f>'Tab. RF.IS.App.3a'!O345/'Tab. RF.IS.App.3a'!O349*100</f>
        <v>2.5806451612903225</v>
      </c>
      <c r="P345" s="40">
        <f>'Tab. RF.IS.App.3a'!P345/'Tab. RF.IS.App.3a'!P349*100</f>
        <v>2.3893438374624232</v>
      </c>
      <c r="Q345" s="102"/>
      <c r="R345" s="40">
        <f>'Tab. RF.IS.App.3a'!R345/'Tab. RF.IS.App.3a'!R349*100</f>
        <v>2.197802197802198</v>
      </c>
      <c r="S345" s="40">
        <f>'Tab. RF.IS.App.3a'!S345/'Tab. RF.IS.App.3a'!S349*100</f>
        <v>3.7735849056603774</v>
      </c>
      <c r="T345" s="40">
        <f>'Tab. RF.IS.App.3a'!T345/'Tab. RF.IS.App.3a'!T349*100</f>
        <v>1.1721991701244814</v>
      </c>
      <c r="U345" s="40">
        <f>'Tab. RF.IS.App.3a'!U345/'Tab. RF.IS.App.3a'!U349*100</f>
        <v>1.563193889332978</v>
      </c>
      <c r="V345" s="102"/>
      <c r="W345" s="40">
        <f>'Tab. RF.IS.App.3a'!W345/'Tab. RF.IS.App.3a'!W349*100</f>
        <v>3.383084577114428</v>
      </c>
      <c r="X345" s="40">
        <f>'Tab. RF.IS.App.3a'!X345/'Tab. RF.IS.App.3a'!X349*100</f>
        <v>2.8455284552845526</v>
      </c>
      <c r="Y345" s="40">
        <f>'Tab. RF.IS.App.3a'!Y345/'Tab. RF.IS.App.3a'!Y349*100</f>
        <v>1.7507425712067246</v>
      </c>
      <c r="Z345" s="40">
        <f>'Tab. RF.IS.App.3a'!Z345/'Tab. RF.IS.App.3a'!Z349*100</f>
        <v>1.7745482359690219</v>
      </c>
    </row>
    <row r="346" spans="1:26" ht="14.4" customHeight="1" x14ac:dyDescent="0.3">
      <c r="A346" s="146" t="s">
        <v>20</v>
      </c>
      <c r="B346" s="147"/>
      <c r="C346" s="40">
        <f>'Tab. RF.IS.App.3a'!C346/'Tab. RF.IS.App.3a'!C349*100</f>
        <v>6.2636802176084316</v>
      </c>
      <c r="D346" s="40">
        <f>'Tab. RF.IS.App.3a'!D346/'Tab. RF.IS.App.3a'!D349*100</f>
        <v>6.0028449502133716</v>
      </c>
      <c r="E346" s="40">
        <f>'Tab. RF.IS.App.3a'!E346/'Tab. RF.IS.App.3a'!E349*100</f>
        <v>6.1017852384758857</v>
      </c>
      <c r="F346" s="40">
        <f>'Tab. RF.IS.App.3a'!F346/'Tab. RF.IS.App.3a'!F349*100</f>
        <v>6.6393368907008812</v>
      </c>
      <c r="G346" s="102"/>
      <c r="H346" s="40">
        <f>'Tab. RF.IS.App.3a'!H346/'Tab. RF.IS.App.3a'!H349*100</f>
        <v>5.4794520547945202</v>
      </c>
      <c r="I346" s="40">
        <f>'Tab. RF.IS.App.3a'!I346/'Tab. RF.IS.App.3a'!I349*100</f>
        <v>4.8327137546468402</v>
      </c>
      <c r="J346" s="40">
        <f>'Tab. RF.IS.App.3a'!J346/'Tab. RF.IS.App.3a'!J349*100</f>
        <v>6.8496404928573691</v>
      </c>
      <c r="K346" s="40">
        <f>'Tab. RF.IS.App.3a'!K346/'Tab. RF.IS.App.3a'!K349*100</f>
        <v>5.8217488994026638</v>
      </c>
      <c r="L346" s="102"/>
      <c r="M346" s="40">
        <f>'Tab. RF.IS.App.3a'!M346/'Tab. RF.IS.App.3a'!M349*100</f>
        <v>6.9841269841269842</v>
      </c>
      <c r="N346" s="40">
        <f>'Tab. RF.IS.App.3a'!N346/'Tab. RF.IS.App.3a'!N349*100</f>
        <v>9.3385214007782107</v>
      </c>
      <c r="O346" s="40">
        <f>'Tab. RF.IS.App.3a'!O346/'Tab. RF.IS.App.3a'!O349*100</f>
        <v>7.4231499051233403</v>
      </c>
      <c r="P346" s="40">
        <f>'Tab. RF.IS.App.3a'!P346/'Tab. RF.IS.App.3a'!P349*100</f>
        <v>7.2665077226080648</v>
      </c>
      <c r="Q346" s="102"/>
      <c r="R346" s="40">
        <f>'Tab. RF.IS.App.3a'!R346/'Tab. RF.IS.App.3a'!R349*100</f>
        <v>7.4175824175824179</v>
      </c>
      <c r="S346" s="40">
        <f>'Tab. RF.IS.App.3a'!S346/'Tab. RF.IS.App.3a'!S349*100</f>
        <v>7.0754716981132075</v>
      </c>
      <c r="T346" s="40">
        <f>'Tab. RF.IS.App.3a'!T346/'Tab. RF.IS.App.3a'!T349*100</f>
        <v>5.9336099585062234</v>
      </c>
      <c r="U346" s="40">
        <f>'Tab. RF.IS.App.3a'!U346/'Tab. RF.IS.App.3a'!U349*100</f>
        <v>4.8760991207034374</v>
      </c>
      <c r="V346" s="102"/>
      <c r="W346" s="40">
        <f>'Tab. RF.IS.App.3a'!W346/'Tab. RF.IS.App.3a'!W349*100</f>
        <v>5.8706467661691537</v>
      </c>
      <c r="X346" s="40">
        <f>'Tab. RF.IS.App.3a'!X346/'Tab. RF.IS.App.3a'!X349*100</f>
        <v>7.0460704607046063</v>
      </c>
      <c r="Y346" s="40">
        <f>'Tab. RF.IS.App.3a'!Y346/'Tab. RF.IS.App.3a'!Y349*100</f>
        <v>6.8883493350752429</v>
      </c>
      <c r="Z346" s="40">
        <f>'Tab. RF.IS.App.3a'!Z346/'Tab. RF.IS.App.3a'!Z349*100</f>
        <v>6.2529878573477387</v>
      </c>
    </row>
    <row r="347" spans="1:26" x14ac:dyDescent="0.3">
      <c r="A347" s="146" t="s">
        <v>21</v>
      </c>
      <c r="B347" s="147"/>
      <c r="C347" s="40">
        <f>'Tab. RF.IS.App.3a'!C347/'Tab. RF.IS.App.3a'!C349*100</f>
        <v>1.8445714771447395</v>
      </c>
      <c r="D347" s="40">
        <f>'Tab. RF.IS.App.3a'!D347/'Tab. RF.IS.App.3a'!D349*100</f>
        <v>2.5604551920341394</v>
      </c>
      <c r="E347" s="40">
        <f>'Tab. RF.IS.App.3a'!E347/'Tab. RF.IS.App.3a'!E349*100</f>
        <v>2.53130828670397</v>
      </c>
      <c r="F347" s="40">
        <f>'Tab. RF.IS.App.3a'!F347/'Tab. RF.IS.App.3a'!F349*100</f>
        <v>1.9721655974578811</v>
      </c>
      <c r="G347" s="102"/>
      <c r="H347" s="40">
        <f>'Tab. RF.IS.App.3a'!H347/'Tab. RF.IS.App.3a'!H349*100</f>
        <v>2.9109589041095889</v>
      </c>
      <c r="I347" s="40">
        <f>'Tab. RF.IS.App.3a'!I347/'Tab. RF.IS.App.3a'!I349*100</f>
        <v>1.1152416356877324</v>
      </c>
      <c r="J347" s="40">
        <f>'Tab. RF.IS.App.3a'!J347/'Tab. RF.IS.App.3a'!J349*100</f>
        <v>1.7729878686136009</v>
      </c>
      <c r="K347" s="40">
        <f>'Tab. RF.IS.App.3a'!K347/'Tab. RF.IS.App.3a'!K349*100</f>
        <v>1.9509343660376668</v>
      </c>
      <c r="L347" s="102"/>
      <c r="M347" s="40">
        <f>'Tab. RF.IS.App.3a'!M347/'Tab. RF.IS.App.3a'!M349*100</f>
        <v>3.1746031746031744</v>
      </c>
      <c r="N347" s="40">
        <f>'Tab. RF.IS.App.3a'!N347/'Tab. RF.IS.App.3a'!N349*100</f>
        <v>1.556420233463035</v>
      </c>
      <c r="O347" s="40">
        <f>'Tab. RF.IS.App.3a'!O347/'Tab. RF.IS.App.3a'!O349*100</f>
        <v>2.1897533206831117</v>
      </c>
      <c r="P347" s="40">
        <f>'Tab. RF.IS.App.3a'!P347/'Tab. RF.IS.App.3a'!P349*100</f>
        <v>2.3401057323520265</v>
      </c>
      <c r="Q347" s="102"/>
      <c r="R347" s="40">
        <f>'Tab. RF.IS.App.3a'!R347/'Tab. RF.IS.App.3a'!R349*100</f>
        <v>1.9230769230769231</v>
      </c>
      <c r="S347" s="40">
        <f>'Tab. RF.IS.App.3a'!S347/'Tab. RF.IS.App.3a'!S349*100</f>
        <v>1.4150943396226416</v>
      </c>
      <c r="T347" s="40">
        <f>'Tab. RF.IS.App.3a'!T347/'Tab. RF.IS.App.3a'!T349*100</f>
        <v>2.0954356846473026</v>
      </c>
      <c r="U347" s="40">
        <f>'Tab. RF.IS.App.3a'!U347/'Tab. RF.IS.App.3a'!U349*100</f>
        <v>2.4336086686206593</v>
      </c>
      <c r="V347" s="102"/>
      <c r="W347" s="40">
        <f>'Tab. RF.IS.App.3a'!W347/'Tab. RF.IS.App.3a'!W349*100</f>
        <v>2.8192371475953566</v>
      </c>
      <c r="X347" s="40">
        <f>'Tab. RF.IS.App.3a'!X347/'Tab. RF.IS.App.3a'!X349*100</f>
        <v>1.3550135501355014</v>
      </c>
      <c r="Y347" s="40">
        <f>'Tab. RF.IS.App.3a'!Y347/'Tab. RF.IS.App.3a'!Y349*100</f>
        <v>1.8598173459703957</v>
      </c>
      <c r="Z347" s="40">
        <f>'Tab. RF.IS.App.3a'!Z347/'Tab. RF.IS.App.3a'!Z349*100</f>
        <v>2.1464767186155465</v>
      </c>
    </row>
    <row r="348" spans="1:26" ht="22.8" x14ac:dyDescent="0.3">
      <c r="A348" s="135" t="s">
        <v>22</v>
      </c>
      <c r="B348" s="148"/>
      <c r="C348" s="110">
        <f>SUM(C340:C347)</f>
        <v>22.9615147586969</v>
      </c>
      <c r="D348" s="42">
        <f t="shared" ref="D348" si="730">SUM(D340:D347)</f>
        <v>28.961593172119493</v>
      </c>
      <c r="E348" s="42">
        <f t="shared" ref="E348" si="731">SUM(E340:E347)</f>
        <v>29.789501731947773</v>
      </c>
      <c r="F348" s="110">
        <f t="shared" ref="F348" si="732">SUM(F340:F347)</f>
        <v>25.167501049223578</v>
      </c>
      <c r="G348" s="107"/>
      <c r="H348" s="42">
        <f>SUM(H340:H347)</f>
        <v>29.537671232876715</v>
      </c>
      <c r="I348" s="42">
        <f t="shared" ref="I348" si="733">SUM(I340:I347)</f>
        <v>23.048327137546465</v>
      </c>
      <c r="J348" s="110">
        <f t="shared" ref="J348" si="734">SUM(J340:J347)</f>
        <v>24.570808653511133</v>
      </c>
      <c r="K348" s="110">
        <f t="shared" ref="K348" si="735">SUM(K340:K347)</f>
        <v>21.305007032862651</v>
      </c>
      <c r="L348" s="107"/>
      <c r="M348" s="42">
        <f>SUM(M340:M347)</f>
        <v>39.682539682539684</v>
      </c>
      <c r="N348" s="42">
        <f t="shared" ref="N348" si="736">SUM(N340:N347)</f>
        <v>38.521400778210122</v>
      </c>
      <c r="O348" s="42">
        <f t="shared" ref="O348" si="737">SUM(O340:O347)</f>
        <v>31.157495256166982</v>
      </c>
      <c r="P348" s="42">
        <f t="shared" ref="P348" si="738">SUM(P340:P347)</f>
        <v>30.431740437441693</v>
      </c>
      <c r="Q348" s="107"/>
      <c r="R348" s="110">
        <f>SUM(R340:R347)</f>
        <v>25.824175824175828</v>
      </c>
      <c r="S348" s="110">
        <f t="shared" ref="S348" si="739">SUM(S340:S347)</f>
        <v>22.641509433962263</v>
      </c>
      <c r="T348" s="110">
        <f t="shared" ref="T348" si="740">SUM(T340:T347)</f>
        <v>22.219917012448132</v>
      </c>
      <c r="U348" s="110">
        <f t="shared" ref="U348" si="741">SUM(U340:U347)</f>
        <v>21.103117505995204</v>
      </c>
      <c r="V348" s="107"/>
      <c r="W348" s="42">
        <f>SUM(W340:W347)</f>
        <v>30.149253731343283</v>
      </c>
      <c r="X348" s="42">
        <f t="shared" ref="X348" si="742">SUM(X340:X347)</f>
        <v>28.319783197831978</v>
      </c>
      <c r="Y348" s="42">
        <f t="shared" ref="Y348" si="743">SUM(Y340:Y347)</f>
        <v>25.500696353081825</v>
      </c>
      <c r="Z348" s="110">
        <f t="shared" ref="Z348" si="744">SUM(Z340:Z347)</f>
        <v>24.650540204608468</v>
      </c>
    </row>
    <row r="349" spans="1:26" x14ac:dyDescent="0.3">
      <c r="A349" s="152" t="s">
        <v>66</v>
      </c>
      <c r="B349" s="153"/>
      <c r="C349" s="161">
        <f>C334+C339+C348</f>
        <v>100</v>
      </c>
      <c r="D349" s="161">
        <f t="shared" ref="D349" si="745">D334+D339+D348</f>
        <v>100</v>
      </c>
      <c r="E349" s="161">
        <f t="shared" ref="E349" si="746">E334+E339+E348</f>
        <v>100</v>
      </c>
      <c r="F349" s="161">
        <f t="shared" ref="F349" si="747">F334+F339+F348</f>
        <v>100.00000000000001</v>
      </c>
      <c r="G349" s="162"/>
      <c r="H349" s="161">
        <f>H334+H339+H348</f>
        <v>100.00000000000001</v>
      </c>
      <c r="I349" s="161">
        <f t="shared" ref="I349" si="748">I334+I339+I348</f>
        <v>100</v>
      </c>
      <c r="J349" s="161">
        <f t="shared" ref="J349" si="749">J334+J339+J348</f>
        <v>100</v>
      </c>
      <c r="K349" s="161">
        <f t="shared" ref="K349" si="750">K334+K339+K348</f>
        <v>100</v>
      </c>
      <c r="L349" s="162"/>
      <c r="M349" s="161">
        <f>M334+M339+M348</f>
        <v>100</v>
      </c>
      <c r="N349" s="161">
        <f t="shared" ref="N349" si="751">N334+N339+N348</f>
        <v>100</v>
      </c>
      <c r="O349" s="161">
        <f t="shared" ref="O349" si="752">O334+O339+O348</f>
        <v>100</v>
      </c>
      <c r="P349" s="161">
        <f t="shared" ref="P349" si="753">P334+P339+P348</f>
        <v>99.999999999999986</v>
      </c>
      <c r="Q349" s="162"/>
      <c r="R349" s="161">
        <f>R334+R339+R348</f>
        <v>100</v>
      </c>
      <c r="S349" s="161">
        <f t="shared" ref="S349" si="754">S334+S339+S348</f>
        <v>100</v>
      </c>
      <c r="T349" s="161">
        <f t="shared" ref="T349" si="755">T334+T339+T348</f>
        <v>100</v>
      </c>
      <c r="U349" s="161">
        <f t="shared" ref="U349" si="756">U334+U339+U348</f>
        <v>99.999999999999986</v>
      </c>
      <c r="V349" s="162"/>
      <c r="W349" s="161">
        <f>W334+W339+W348</f>
        <v>99.999999999999986</v>
      </c>
      <c r="X349" s="161">
        <f t="shared" ref="X349" si="757">X334+X339+X348</f>
        <v>99.999999999999986</v>
      </c>
      <c r="Y349" s="161">
        <f t="shared" ref="Y349" si="758">Y334+Y339+Y348</f>
        <v>99.999999999999986</v>
      </c>
      <c r="Z349" s="161">
        <f t="shared" ref="Z349" si="759">Z334+Z339+Z348</f>
        <v>100</v>
      </c>
    </row>
    <row r="351" spans="1:26" x14ac:dyDescent="0.3">
      <c r="A351" s="208" t="s">
        <v>68</v>
      </c>
      <c r="B351" s="219"/>
      <c r="C351" s="219"/>
      <c r="D351" s="219"/>
      <c r="E351" s="219"/>
      <c r="F351" s="219"/>
      <c r="G351" s="117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</row>
    <row r="352" spans="1:26" x14ac:dyDescent="0.3">
      <c r="A352" s="345" t="s">
        <v>27</v>
      </c>
      <c r="B352" s="120"/>
      <c r="C352" s="347" t="s">
        <v>23</v>
      </c>
      <c r="D352" s="347"/>
      <c r="E352" s="347"/>
      <c r="F352" s="347"/>
      <c r="G352" s="121"/>
      <c r="H352" s="349" t="s">
        <v>30</v>
      </c>
      <c r="I352" s="349"/>
      <c r="J352" s="349"/>
      <c r="K352" s="349"/>
      <c r="L352" s="122"/>
      <c r="M352" s="348" t="s">
        <v>35</v>
      </c>
      <c r="N352" s="346"/>
      <c r="O352" s="346"/>
      <c r="P352" s="346"/>
      <c r="Q352" s="123"/>
      <c r="R352" s="348" t="s">
        <v>36</v>
      </c>
      <c r="S352" s="346"/>
      <c r="T352" s="346"/>
      <c r="U352" s="346"/>
      <c r="V352" s="123"/>
      <c r="W352" s="348" t="s">
        <v>37</v>
      </c>
      <c r="X352" s="346"/>
      <c r="Y352" s="346"/>
      <c r="Z352" s="346"/>
    </row>
    <row r="353" spans="1:26" x14ac:dyDescent="0.3">
      <c r="A353" s="345"/>
      <c r="B353" s="120"/>
      <c r="C353" s="348"/>
      <c r="D353" s="348"/>
      <c r="E353" s="348"/>
      <c r="F353" s="348"/>
      <c r="G353" s="122"/>
      <c r="H353" s="350" t="s">
        <v>31</v>
      </c>
      <c r="I353" s="350"/>
      <c r="J353" s="350" t="s">
        <v>32</v>
      </c>
      <c r="K353" s="350"/>
      <c r="L353" s="124"/>
      <c r="M353" s="350" t="s">
        <v>31</v>
      </c>
      <c r="N353" s="350"/>
      <c r="O353" s="350" t="s">
        <v>32</v>
      </c>
      <c r="P353" s="350"/>
      <c r="Q353" s="125"/>
      <c r="R353" s="350" t="s">
        <v>31</v>
      </c>
      <c r="S353" s="350"/>
      <c r="T353" s="350" t="s">
        <v>32</v>
      </c>
      <c r="U353" s="350"/>
      <c r="V353" s="125"/>
      <c r="W353" s="350" t="s">
        <v>31</v>
      </c>
      <c r="X353" s="350"/>
      <c r="Y353" s="350" t="s">
        <v>32</v>
      </c>
      <c r="Z353" s="350"/>
    </row>
    <row r="354" spans="1:26" ht="16.8" x14ac:dyDescent="0.3">
      <c r="A354" s="346"/>
      <c r="B354" s="126"/>
      <c r="C354" s="127" t="s">
        <v>29</v>
      </c>
      <c r="D354" s="127" t="s">
        <v>25</v>
      </c>
      <c r="E354" s="127" t="s">
        <v>24</v>
      </c>
      <c r="F354" s="127" t="s">
        <v>26</v>
      </c>
      <c r="G354" s="128"/>
      <c r="H354" s="127" t="s">
        <v>33</v>
      </c>
      <c r="I354" s="127" t="s">
        <v>34</v>
      </c>
      <c r="J354" s="127" t="s">
        <v>33</v>
      </c>
      <c r="K354" s="127" t="s">
        <v>34</v>
      </c>
      <c r="L354" s="128"/>
      <c r="M354" s="127" t="s">
        <v>33</v>
      </c>
      <c r="N354" s="127" t="s">
        <v>34</v>
      </c>
      <c r="O354" s="127" t="s">
        <v>33</v>
      </c>
      <c r="P354" s="127" t="s">
        <v>34</v>
      </c>
      <c r="Q354" s="128"/>
      <c r="R354" s="127" t="s">
        <v>33</v>
      </c>
      <c r="S354" s="127" t="s">
        <v>34</v>
      </c>
      <c r="T354" s="127" t="s">
        <v>33</v>
      </c>
      <c r="U354" s="127" t="s">
        <v>34</v>
      </c>
      <c r="V354" s="128"/>
      <c r="W354" s="127" t="s">
        <v>33</v>
      </c>
      <c r="X354" s="127" t="s">
        <v>34</v>
      </c>
      <c r="Y354" s="127" t="s">
        <v>33</v>
      </c>
      <c r="Z354" s="127" t="s">
        <v>34</v>
      </c>
    </row>
    <row r="355" spans="1:26" x14ac:dyDescent="0.3">
      <c r="A355" s="146" t="s">
        <v>0</v>
      </c>
      <c r="B355" s="147"/>
      <c r="C355" s="40">
        <f>'Tab. RF.IS.App.3a'!C355/'Tab. RF.IS.App.3a'!C378*100</f>
        <v>6.1978421226467022</v>
      </c>
      <c r="D355" s="40">
        <f>'Tab. RF.IS.App.3a'!D355/'Tab. RF.IS.App.3a'!D378*100</f>
        <v>7.6874406833280604</v>
      </c>
      <c r="E355" s="41">
        <f>'Tab. RF.IS.App.3a'!E355/'Tab. RF.IS.App.3a'!E378*100</f>
        <v>7.6154072331667155</v>
      </c>
      <c r="F355" s="41">
        <f>'Tab. RF.IS.App.3a'!F355/'Tab. RF.IS.App.3a'!F378*100</f>
        <v>6.3442247561925349</v>
      </c>
      <c r="G355" s="102"/>
      <c r="H355" s="41">
        <f>'Tab. RF.IS.App.3a'!H355/'Tab. RF.IS.App.3a'!H378*100</f>
        <v>7.5147347740667971</v>
      </c>
      <c r="I355" s="41">
        <f>'Tab. RF.IS.App.3a'!I355/'Tab. RF.IS.App.3a'!I378*100</f>
        <v>10.546875</v>
      </c>
      <c r="J355" s="41">
        <f>'Tab. RF.IS.App.3a'!J355/'Tab. RF.IS.App.3a'!J378*100</f>
        <v>5.952939206163121</v>
      </c>
      <c r="K355" s="41">
        <f>'Tab. RF.IS.App.3a'!K355/'Tab. RF.IS.App.3a'!K378*100</f>
        <v>6.3391090482090355</v>
      </c>
      <c r="L355" s="102"/>
      <c r="M355" s="40">
        <f>'Tab. RF.IS.App.3a'!M355/'Tab. RF.IS.App.3a'!M378*100</f>
        <v>6.0126582278481013</v>
      </c>
      <c r="N355" s="40">
        <f>'Tab. RF.IS.App.3a'!N355/'Tab. RF.IS.App.3a'!N378*100</f>
        <v>8.677685950413224</v>
      </c>
      <c r="O355" s="40">
        <f>'Tab. RF.IS.App.3a'!O355/'Tab. RF.IS.App.3a'!O378*100</f>
        <v>6.298597272691751</v>
      </c>
      <c r="P355" s="40">
        <f>'Tab. RF.IS.App.3a'!P355/'Tab. RF.IS.App.3a'!P378*100</f>
        <v>6.9676257086843636</v>
      </c>
      <c r="Q355" s="102"/>
      <c r="R355" s="41">
        <f>'Tab. RF.IS.App.3a'!R355/'Tab. RF.IS.App.3a'!R378*100</f>
        <v>6.8376068376068382</v>
      </c>
      <c r="S355" s="41">
        <f>'Tab. RF.IS.App.3a'!S355/'Tab. RF.IS.App.3a'!S378*100</f>
        <v>7.5</v>
      </c>
      <c r="T355" s="41">
        <f>'Tab. RF.IS.App.3a'!T355/'Tab. RF.IS.App.3a'!T378*100</f>
        <v>7.0177225504176004</v>
      </c>
      <c r="U355" s="41">
        <f>'Tab. RF.IS.App.3a'!U355/'Tab. RF.IS.App.3a'!U378*100</f>
        <v>7.9202727511146085</v>
      </c>
      <c r="V355" s="102"/>
      <c r="W355" s="40">
        <f>'Tab. RF.IS.App.3a'!W355/'Tab. RF.IS.App.3a'!W378*100</f>
        <v>7.2512023677395483</v>
      </c>
      <c r="X355" s="40">
        <f>'Tab. RF.IS.App.3a'!X355/'Tab. RF.IS.App.3a'!X378*100</f>
        <v>9.0257879656160451</v>
      </c>
      <c r="Y355" s="40">
        <f>'Tab. RF.IS.App.3a'!Y355/'Tab. RF.IS.App.3a'!Y378*100</f>
        <v>6.0775942802152025</v>
      </c>
      <c r="Z355" s="40">
        <f>'Tab. RF.IS.App.3a'!Z355/'Tab. RF.IS.App.3a'!Z378*100</f>
        <v>6.7440103813600354</v>
      </c>
    </row>
    <row r="356" spans="1:26" x14ac:dyDescent="0.3">
      <c r="A356" s="146" t="s">
        <v>1</v>
      </c>
      <c r="B356" s="147"/>
      <c r="C356" s="40">
        <f>'Tab. RF.IS.App.3a'!C356/'Tab. RF.IS.App.3a'!C378*100</f>
        <v>0.17340085874710998</v>
      </c>
      <c r="D356" s="40">
        <f>'Tab. RF.IS.App.3a'!D356/'Tab. RF.IS.App.3a'!D378*100</f>
        <v>0.22144890857323632</v>
      </c>
      <c r="E356" s="41">
        <f>'Tab. RF.IS.App.3a'!E356/'Tab. RF.IS.App.3a'!E378*100</f>
        <v>0.20582181711261394</v>
      </c>
      <c r="F356" s="41">
        <f>'Tab. RF.IS.App.3a'!F356/'Tab. RF.IS.App.3a'!F378*100</f>
        <v>0.173580841014673</v>
      </c>
      <c r="G356" s="102"/>
      <c r="H356" s="41">
        <f>'Tab. RF.IS.App.3a'!H356/'Tab. RF.IS.App.3a'!H378*100</f>
        <v>0.34381139489194501</v>
      </c>
      <c r="I356" s="41">
        <f>'Tab. RF.IS.App.3a'!I356/'Tab. RF.IS.App.3a'!I378*100</f>
        <v>0</v>
      </c>
      <c r="J356" s="41">
        <f>'Tab. RF.IS.App.3a'!J356/'Tab. RF.IS.App.3a'!J378*100</f>
        <v>0.15826494724501758</v>
      </c>
      <c r="K356" s="41">
        <f>'Tab. RF.IS.App.3a'!K356/'Tab. RF.IS.App.3a'!K378*100</f>
        <v>0.1627309207241526</v>
      </c>
      <c r="L356" s="102"/>
      <c r="M356" s="40">
        <f>'Tab. RF.IS.App.3a'!M356/'Tab. RF.IS.App.3a'!M378*100</f>
        <v>0</v>
      </c>
      <c r="N356" s="40">
        <f>'Tab. RF.IS.App.3a'!N356/'Tab. RF.IS.App.3a'!N378*100</f>
        <v>0</v>
      </c>
      <c r="O356" s="40">
        <f>'Tab. RF.IS.App.3a'!O356/'Tab. RF.IS.App.3a'!O378*100</f>
        <v>0.1133122338139335</v>
      </c>
      <c r="P356" s="40">
        <f>'Tab. RF.IS.App.3a'!P356/'Tab. RF.IS.App.3a'!P378*100</f>
        <v>0.20399512531129124</v>
      </c>
      <c r="Q356" s="102"/>
      <c r="R356" s="41">
        <f>'Tab. RF.IS.App.3a'!R356/'Tab. RF.IS.App.3a'!R378*100</f>
        <v>0</v>
      </c>
      <c r="S356" s="41">
        <f>'Tab. RF.IS.App.3a'!S356/'Tab. RF.IS.App.3a'!S378*100</f>
        <v>0</v>
      </c>
      <c r="T356" s="41">
        <f>'Tab. RF.IS.App.3a'!T356/'Tab. RF.IS.App.3a'!T378*100</f>
        <v>0.29537584029333874</v>
      </c>
      <c r="U356" s="41">
        <f>'Tab. RF.IS.App.3a'!U356/'Tab. RF.IS.App.3a'!U378*100</f>
        <v>0.3147128245476003</v>
      </c>
      <c r="V356" s="102"/>
      <c r="W356" s="40">
        <f>'Tab. RF.IS.App.3a'!W356/'Tab. RF.IS.App.3a'!W378*100</f>
        <v>0.25897151313355526</v>
      </c>
      <c r="X356" s="40">
        <f>'Tab. RF.IS.App.3a'!X356/'Tab. RF.IS.App.3a'!X378*100</f>
        <v>0</v>
      </c>
      <c r="Y356" s="40">
        <f>'Tab. RF.IS.App.3a'!Y356/'Tab. RF.IS.App.3a'!Y378*100</f>
        <v>0.1595287765369984</v>
      </c>
      <c r="Z356" s="40">
        <f>'Tab. RF.IS.App.3a'!Z356/'Tab. RF.IS.App.3a'!Z378*100</f>
        <v>0.19465050066820322</v>
      </c>
    </row>
    <row r="357" spans="1:26" x14ac:dyDescent="0.3">
      <c r="A357" s="146" t="s">
        <v>2</v>
      </c>
      <c r="B357" s="147"/>
      <c r="C357" s="40">
        <f>'Tab. RF.IS.App.3a'!C357/'Tab. RF.IS.App.3a'!C378*100</f>
        <v>18.714631729604754</v>
      </c>
      <c r="D357" s="40">
        <f>'Tab. RF.IS.App.3a'!D357/'Tab. RF.IS.App.3a'!D378*100</f>
        <v>13.255298956026573</v>
      </c>
      <c r="E357" s="41">
        <f>'Tab. RF.IS.App.3a'!E357/'Tab. RF.IS.App.3a'!E378*100</f>
        <v>12.878565127903558</v>
      </c>
      <c r="F357" s="41">
        <f>'Tab. RF.IS.App.3a'!F357/'Tab. RF.IS.App.3a'!F378*100</f>
        <v>18.19576664225686</v>
      </c>
      <c r="G357" s="102"/>
      <c r="H357" s="41">
        <f>'Tab. RF.IS.App.3a'!H357/'Tab. RF.IS.App.3a'!H378*100</f>
        <v>13.605108055009824</v>
      </c>
      <c r="I357" s="41">
        <f>'Tab. RF.IS.App.3a'!I357/'Tab. RF.IS.App.3a'!I378*100</f>
        <v>12.5</v>
      </c>
      <c r="J357" s="41">
        <f>'Tab. RF.IS.App.3a'!J357/'Tab. RF.IS.App.3a'!J378*100</f>
        <v>18.929827499581307</v>
      </c>
      <c r="K357" s="41">
        <f>'Tab. RF.IS.App.3a'!K357/'Tab. RF.IS.App.3a'!K378*100</f>
        <v>18.810215063705456</v>
      </c>
      <c r="L357" s="102"/>
      <c r="M357" s="40">
        <f>'Tab. RF.IS.App.3a'!M357/'Tab. RF.IS.App.3a'!M378*100</f>
        <v>10.443037974683545</v>
      </c>
      <c r="N357" s="40">
        <f>'Tab. RF.IS.App.3a'!N357/'Tab. RF.IS.App.3a'!N378*100</f>
        <v>9.5041322314049594</v>
      </c>
      <c r="O357" s="40">
        <f>'Tab. RF.IS.App.3a'!O357/'Tab. RF.IS.App.3a'!O378*100</f>
        <v>16.215371390614621</v>
      </c>
      <c r="P357" s="40">
        <f>'Tab. RF.IS.App.3a'!P357/'Tab. RF.IS.App.3a'!P378*100</f>
        <v>15.983150532506757</v>
      </c>
      <c r="Q357" s="102"/>
      <c r="R357" s="41">
        <f>'Tab. RF.IS.App.3a'!R357/'Tab. RF.IS.App.3a'!R378*100</f>
        <v>14.245014245014245</v>
      </c>
      <c r="S357" s="41">
        <f>'Tab. RF.IS.App.3a'!S357/'Tab. RF.IS.App.3a'!S378*100</f>
        <v>11.5</v>
      </c>
      <c r="T357" s="41">
        <f>'Tab. RF.IS.App.3a'!T357/'Tab. RF.IS.App.3a'!T378*100</f>
        <v>18.629048686086779</v>
      </c>
      <c r="U357" s="41">
        <f>'Tab. RF.IS.App.3a'!U357/'Tab. RF.IS.App.3a'!U378*100</f>
        <v>18.98767374770522</v>
      </c>
      <c r="V357" s="102"/>
      <c r="W357" s="40">
        <f>'Tab. RF.IS.App.3a'!W357/'Tab. RF.IS.App.3a'!W378*100</f>
        <v>13.318534961154274</v>
      </c>
      <c r="X357" s="40">
        <f>'Tab. RF.IS.App.3a'!X357/'Tab. RF.IS.App.3a'!X378*100</f>
        <v>11.174785100286533</v>
      </c>
      <c r="Y357" s="40">
        <f>'Tab. RF.IS.App.3a'!Y357/'Tab. RF.IS.App.3a'!Y378*100</f>
        <v>18.462065090324291</v>
      </c>
      <c r="Z357" s="40">
        <f>'Tab. RF.IS.App.3a'!Z357/'Tab. RF.IS.App.3a'!Z378*100</f>
        <v>17.796478859599855</v>
      </c>
    </row>
    <row r="358" spans="1:26" x14ac:dyDescent="0.3">
      <c r="A358" s="146" t="s">
        <v>3</v>
      </c>
      <c r="B358" s="147"/>
      <c r="C358" s="40">
        <f>'Tab. RF.IS.App.3a'!C358/'Tab. RF.IS.App.3a'!C378*100</f>
        <v>1.7444676868875921</v>
      </c>
      <c r="D358" s="40">
        <f>'Tab. RF.IS.App.3a'!D358/'Tab. RF.IS.App.3a'!D378*100</f>
        <v>1.7399557102182852</v>
      </c>
      <c r="E358" s="40">
        <f>'Tab. RF.IS.App.3a'!E358/'Tab. RF.IS.App.3a'!E378*100</f>
        <v>1.7347838870920316</v>
      </c>
      <c r="F358" s="40">
        <f>'Tab. RF.IS.App.3a'!F358/'Tab. RF.IS.App.3a'!F378*100</f>
        <v>1.6195712398244042</v>
      </c>
      <c r="G358" s="102"/>
      <c r="H358" s="40">
        <f>'Tab. RF.IS.App.3a'!H358/'Tab. RF.IS.App.3a'!H378*100</f>
        <v>2.1119842829076618</v>
      </c>
      <c r="I358" s="40">
        <f>'Tab. RF.IS.App.3a'!I358/'Tab. RF.IS.App.3a'!I378*100</f>
        <v>1.5625</v>
      </c>
      <c r="J358" s="40">
        <f>'Tab. RF.IS.App.3a'!J358/'Tab. RF.IS.App.3a'!J378*100</f>
        <v>1.6663875397755818</v>
      </c>
      <c r="K358" s="40">
        <f>'Tab. RF.IS.App.3a'!K358/'Tab. RF.IS.App.3a'!K378*100</f>
        <v>1.6790872274719382</v>
      </c>
      <c r="L358" s="102"/>
      <c r="M358" s="40">
        <f>'Tab. RF.IS.App.3a'!M358/'Tab. RF.IS.App.3a'!M378*100</f>
        <v>1.2658227848101267</v>
      </c>
      <c r="N358" s="40">
        <f>'Tab. RF.IS.App.3a'!N358/'Tab. RF.IS.App.3a'!N378*100</f>
        <v>0.41322314049586778</v>
      </c>
      <c r="O358" s="40">
        <f>'Tab. RF.IS.App.3a'!O358/'Tab. RF.IS.App.3a'!O378*100</f>
        <v>1.371468760989333</v>
      </c>
      <c r="P358" s="40">
        <f>'Tab. RF.IS.App.3a'!P358/'Tab. RF.IS.App.3a'!P378*100</f>
        <v>1.3988237164202828</v>
      </c>
      <c r="Q358" s="102"/>
      <c r="R358" s="40">
        <f>'Tab. RF.IS.App.3a'!R358/'Tab. RF.IS.App.3a'!R378*100</f>
        <v>0.85470085470085477</v>
      </c>
      <c r="S358" s="40">
        <f>'Tab. RF.IS.App.3a'!S358/'Tab. RF.IS.App.3a'!S378*100</f>
        <v>2</v>
      </c>
      <c r="T358" s="40">
        <f>'Tab. RF.IS.App.3a'!T358/'Tab. RF.IS.App.3a'!T378*100</f>
        <v>1.9250356488083111</v>
      </c>
      <c r="U358" s="40">
        <f>'Tab. RF.IS.App.3a'!U358/'Tab. RF.IS.App.3a'!U378*100</f>
        <v>1.8707929014774021</v>
      </c>
      <c r="V358" s="102"/>
      <c r="W358" s="40">
        <f>'Tab. RF.IS.App.3a'!W358/'Tab. RF.IS.App.3a'!W378*100</f>
        <v>1.8497965223825381</v>
      </c>
      <c r="X358" s="40">
        <f>'Tab. RF.IS.App.3a'!X358/'Tab. RF.IS.App.3a'!X378*100</f>
        <v>1.2893982808022924</v>
      </c>
      <c r="Y358" s="40">
        <f>'Tab. RF.IS.App.3a'!Y358/'Tab. RF.IS.App.3a'!Y378*100</f>
        <v>1.6340396948931417</v>
      </c>
      <c r="Z358" s="40">
        <f>'Tab. RF.IS.App.3a'!Z358/'Tab. RF.IS.App.3a'!Z378*100</f>
        <v>1.5978772442912206</v>
      </c>
    </row>
    <row r="359" spans="1:26" x14ac:dyDescent="0.3">
      <c r="A359" s="146" t="s">
        <v>4</v>
      </c>
      <c r="B359" s="147"/>
      <c r="C359" s="40">
        <f>'Tab. RF.IS.App.3a'!C359/'Tab. RF.IS.App.3a'!C378*100</f>
        <v>7.5933061763734448</v>
      </c>
      <c r="D359" s="40">
        <f>'Tab. RF.IS.App.3a'!D359/'Tab. RF.IS.App.3a'!D378*100</f>
        <v>9.0477696931350842</v>
      </c>
      <c r="E359" s="41">
        <f>'Tab. RF.IS.App.3a'!E359/'Tab. RF.IS.App.3a'!E378*100</f>
        <v>8.7915319023816529</v>
      </c>
      <c r="F359" s="41">
        <f>'Tab. RF.IS.App.3a'!F359/'Tab. RF.IS.App.3a'!F378*100</f>
        <v>7.3543257662935453</v>
      </c>
      <c r="G359" s="102"/>
      <c r="H359" s="41">
        <f>'Tab. RF.IS.App.3a'!H359/'Tab. RF.IS.App.3a'!H378*100</f>
        <v>9.5776031434184681</v>
      </c>
      <c r="I359" s="41">
        <f>'Tab. RF.IS.App.3a'!I359/'Tab. RF.IS.App.3a'!I378*100</f>
        <v>9.375</v>
      </c>
      <c r="J359" s="41">
        <f>'Tab. RF.IS.App.3a'!J359/'Tab. RF.IS.App.3a'!J378*100</f>
        <v>7.5891810417015577</v>
      </c>
      <c r="K359" s="41">
        <f>'Tab. RF.IS.App.3a'!K359/'Tab. RF.IS.App.3a'!K378*100</f>
        <v>8.5322780479686369</v>
      </c>
      <c r="L359" s="102"/>
      <c r="M359" s="40">
        <f>'Tab. RF.IS.App.3a'!M359/'Tab. RF.IS.App.3a'!M378*100</f>
        <v>6.962025316455696</v>
      </c>
      <c r="N359" s="40">
        <f>'Tab. RF.IS.App.3a'!N359/'Tab. RF.IS.App.3a'!N378*100</f>
        <v>6.1983471074380168</v>
      </c>
      <c r="O359" s="40">
        <f>'Tab. RF.IS.App.3a'!O359/'Tab. RF.IS.App.3a'!O378*100</f>
        <v>6.2556167702106054</v>
      </c>
      <c r="P359" s="40">
        <f>'Tab. RF.IS.App.3a'!P359/'Tab. RF.IS.App.3a'!P378*100</f>
        <v>6.5437397340115515</v>
      </c>
      <c r="Q359" s="102"/>
      <c r="R359" s="41">
        <f>'Tab. RF.IS.App.3a'!R359/'Tab. RF.IS.App.3a'!R378*100</f>
        <v>7.6923076923076925</v>
      </c>
      <c r="S359" s="41">
        <f>'Tab. RF.IS.App.3a'!S359/'Tab. RF.IS.App.3a'!S378*100</f>
        <v>8</v>
      </c>
      <c r="T359" s="41">
        <f>'Tab. RF.IS.App.3a'!T359/'Tab. RF.IS.App.3a'!T378*100</f>
        <v>5.4186188633122834</v>
      </c>
      <c r="U359" s="41">
        <f>'Tab. RF.IS.App.3a'!U359/'Tab. RF.IS.App.3a'!U378*100</f>
        <v>6.1281580557741062</v>
      </c>
      <c r="V359" s="102"/>
      <c r="W359" s="40">
        <f>'Tab. RF.IS.App.3a'!W359/'Tab. RF.IS.App.3a'!W378*100</f>
        <v>9.0270070292267857</v>
      </c>
      <c r="X359" s="40">
        <f>'Tab. RF.IS.App.3a'!X359/'Tab. RF.IS.App.3a'!X378*100</f>
        <v>7.8796561604584525</v>
      </c>
      <c r="Y359" s="40">
        <f>'Tab. RF.IS.App.3a'!Y359/'Tab. RF.IS.App.3a'!Y378*100</f>
        <v>7.2311100490211899</v>
      </c>
      <c r="Z359" s="40">
        <f>'Tab. RF.IS.App.3a'!Z359/'Tab. RF.IS.App.3a'!Z378*100</f>
        <v>7.5390753617013031</v>
      </c>
    </row>
    <row r="360" spans="1:26" x14ac:dyDescent="0.3">
      <c r="A360" s="146" t="s">
        <v>5</v>
      </c>
      <c r="B360" s="147"/>
      <c r="C360" s="40">
        <f>'Tab. RF.IS.App.3a'!C360/'Tab. RF.IS.App.3a'!C378*100</f>
        <v>1.8187823406363535</v>
      </c>
      <c r="D360" s="40">
        <f>'Tab. RF.IS.App.3a'!D360/'Tab. RF.IS.App.3a'!D378*100</f>
        <v>2.530844669408415</v>
      </c>
      <c r="E360" s="41">
        <f>'Tab. RF.IS.App.3a'!E360/'Tab. RF.IS.App.3a'!E378*100</f>
        <v>2.4404586886209936</v>
      </c>
      <c r="F360" s="41">
        <f>'Tab. RF.IS.App.3a'!F360/'Tab. RF.IS.App.3a'!F378*100</f>
        <v>1.7784287059315829</v>
      </c>
      <c r="G360" s="102"/>
      <c r="H360" s="41">
        <f>'Tab. RF.IS.App.3a'!H360/'Tab. RF.IS.App.3a'!H378*100</f>
        <v>2.2102161100196462</v>
      </c>
      <c r="I360" s="41">
        <f>'Tab. RF.IS.App.3a'!I360/'Tab. RF.IS.App.3a'!I378*100</f>
        <v>3.125</v>
      </c>
      <c r="J360" s="41">
        <f>'Tab. RF.IS.App.3a'!J360/'Tab. RF.IS.App.3a'!J378*100</f>
        <v>1.6956958633394741</v>
      </c>
      <c r="K360" s="41">
        <f>'Tab. RF.IS.App.3a'!K360/'Tab. RF.IS.App.3a'!K378*100</f>
        <v>1.9583186937145183</v>
      </c>
      <c r="L360" s="102"/>
      <c r="M360" s="40">
        <f>'Tab. RF.IS.App.3a'!M360/'Tab. RF.IS.App.3a'!M378*100</f>
        <v>2.8481012658227849</v>
      </c>
      <c r="N360" s="40">
        <f>'Tab. RF.IS.App.3a'!N360/'Tab. RF.IS.App.3a'!N378*100</f>
        <v>0.41322314049586778</v>
      </c>
      <c r="O360" s="40">
        <f>'Tab. RF.IS.App.3a'!O360/'Tab. RF.IS.App.3a'!O378*100</f>
        <v>1.7192200992458877</v>
      </c>
      <c r="P360" s="40">
        <f>'Tab. RF.IS.App.3a'!P360/'Tab. RF.IS.App.3a'!P378*100</f>
        <v>1.8174111164096858</v>
      </c>
      <c r="Q360" s="102"/>
      <c r="R360" s="41">
        <f>'Tab. RF.IS.App.3a'!R360/'Tab. RF.IS.App.3a'!R378*100</f>
        <v>3.133903133903134</v>
      </c>
      <c r="S360" s="41">
        <f>'Tab. RF.IS.App.3a'!S360/'Tab. RF.IS.App.3a'!S378*100</f>
        <v>4.5</v>
      </c>
      <c r="T360" s="41">
        <f>'Tab. RF.IS.App.3a'!T360/'Tab. RF.IS.App.3a'!T378*100</f>
        <v>1.8639234059889997</v>
      </c>
      <c r="U360" s="41">
        <f>'Tab. RF.IS.App.3a'!U360/'Tab. RF.IS.App.3a'!U378*100</f>
        <v>1.7221785121077016</v>
      </c>
      <c r="V360" s="102"/>
      <c r="W360" s="40">
        <f>'Tab. RF.IS.App.3a'!W360/'Tab. RF.IS.App.3a'!W378*100</f>
        <v>2.4047354790972992</v>
      </c>
      <c r="X360" s="40">
        <f>'Tab. RF.IS.App.3a'!X360/'Tab. RF.IS.App.3a'!X378*100</f>
        <v>2.5787965616045847</v>
      </c>
      <c r="Y360" s="40">
        <f>'Tab. RF.IS.App.3a'!Y360/'Tab. RF.IS.App.3a'!Y378*100</f>
        <v>1.7102518229553512</v>
      </c>
      <c r="Z360" s="40">
        <f>'Tab. RF.IS.App.3a'!Z360/'Tab. RF.IS.App.3a'!Z378*100</f>
        <v>1.880653096008212</v>
      </c>
    </row>
    <row r="361" spans="1:26" x14ac:dyDescent="0.3">
      <c r="A361" s="146" t="s">
        <v>6</v>
      </c>
      <c r="B361" s="147"/>
      <c r="C361" s="40">
        <f>'Tab. RF.IS.App.3a'!C361/'Tab. RF.IS.App.3a'!C378*100</f>
        <v>4.8293515358361772</v>
      </c>
      <c r="D361" s="40">
        <f>'Tab. RF.IS.App.3a'!D361/'Tab. RF.IS.App.3a'!D378*100</f>
        <v>2.4043024359379941</v>
      </c>
      <c r="E361" s="41">
        <f>'Tab. RF.IS.App.3a'!E361/'Tab. RF.IS.App.3a'!E378*100</f>
        <v>2.4992649220817409</v>
      </c>
      <c r="F361" s="41">
        <f>'Tab. RF.IS.App.3a'!F361/'Tab. RF.IS.App.3a'!F378*100</f>
        <v>4.2910888710658561</v>
      </c>
      <c r="G361" s="102"/>
      <c r="H361" s="41">
        <f>'Tab. RF.IS.App.3a'!H361/'Tab. RF.IS.App.3a'!H378*100</f>
        <v>2.0137524557956779</v>
      </c>
      <c r="I361" s="41">
        <f>'Tab. RF.IS.App.3a'!I361/'Tab. RF.IS.App.3a'!I378*100</f>
        <v>3.90625</v>
      </c>
      <c r="J361" s="41">
        <f>'Tab. RF.IS.App.3a'!J361/'Tab. RF.IS.App.3a'!J378*100</f>
        <v>4.3233964160107181</v>
      </c>
      <c r="K361" s="41">
        <f>'Tab. RF.IS.App.3a'!K361/'Tab. RF.IS.App.3a'!K378*100</f>
        <v>4.2217578637868218</v>
      </c>
      <c r="L361" s="102"/>
      <c r="M361" s="40">
        <f>'Tab. RF.IS.App.3a'!M361/'Tab. RF.IS.App.3a'!M378*100</f>
        <v>2.2151898734177213</v>
      </c>
      <c r="N361" s="40">
        <f>'Tab. RF.IS.App.3a'!N361/'Tab. RF.IS.App.3a'!N378*100</f>
        <v>2.0661157024793391</v>
      </c>
      <c r="O361" s="40">
        <f>'Tab. RF.IS.App.3a'!O361/'Tab. RF.IS.App.3a'!O378*100</f>
        <v>3.1336693627163683</v>
      </c>
      <c r="P361" s="40">
        <f>'Tab. RF.IS.App.3a'!P361/'Tab. RF.IS.App.3a'!P378*100</f>
        <v>3.849414507497483</v>
      </c>
      <c r="Q361" s="102"/>
      <c r="R361" s="41">
        <f>'Tab. RF.IS.App.3a'!R361/'Tab. RF.IS.App.3a'!R378*100</f>
        <v>4.5584045584045585</v>
      </c>
      <c r="S361" s="41">
        <f>'Tab. RF.IS.App.3a'!S361/'Tab. RF.IS.App.3a'!S378*100</f>
        <v>3</v>
      </c>
      <c r="T361" s="41">
        <f>'Tab. RF.IS.App.3a'!T361/'Tab. RF.IS.App.3a'!T378*100</f>
        <v>6.4371562436341412</v>
      </c>
      <c r="U361" s="41">
        <f>'Tab. RF.IS.App.3a'!U361/'Tab. RF.IS.App.3a'!U378*100</f>
        <v>6.486580994842206</v>
      </c>
      <c r="V361" s="102"/>
      <c r="W361" s="40">
        <f>'Tab. RF.IS.App.3a'!W361/'Tab. RF.IS.App.3a'!W378*100</f>
        <v>2.3677395486496486</v>
      </c>
      <c r="X361" s="40">
        <f>'Tab. RF.IS.App.3a'!X361/'Tab. RF.IS.App.3a'!X378*100</f>
        <v>3.0085959885386817</v>
      </c>
      <c r="Y361" s="40">
        <f>'Tab. RF.IS.App.3a'!Y361/'Tab. RF.IS.App.3a'!Y378*100</f>
        <v>4.2607746510711673</v>
      </c>
      <c r="Z361" s="40">
        <f>'Tab. RF.IS.App.3a'!Z361/'Tab. RF.IS.App.3a'!Z378*100</f>
        <v>4.3365419999612635</v>
      </c>
    </row>
    <row r="362" spans="1:26" x14ac:dyDescent="0.3">
      <c r="A362" s="146" t="s">
        <v>7</v>
      </c>
      <c r="B362" s="147"/>
      <c r="C362" s="40">
        <f>'Tab. RF.IS.App.3a'!C362/'Tab. RF.IS.App.3a'!C378*100</f>
        <v>9.9834856325002743</v>
      </c>
      <c r="D362" s="40">
        <f>'Tab. RF.IS.App.3a'!D362/'Tab. RF.IS.App.3a'!D378*100</f>
        <v>10.439734261309711</v>
      </c>
      <c r="E362" s="41">
        <f>'Tab. RF.IS.App.3a'!E362/'Tab. RF.IS.App.3a'!E378*100</f>
        <v>10.114672155248456</v>
      </c>
      <c r="F362" s="41">
        <f>'Tab. RF.IS.App.3a'!F362/'Tab. RF.IS.App.3a'!F378*100</f>
        <v>9.6534969952691458</v>
      </c>
      <c r="G362" s="102"/>
      <c r="H362" s="41">
        <f>'Tab. RF.IS.App.3a'!H362/'Tab. RF.IS.App.3a'!H378*100</f>
        <v>10.363457760314342</v>
      </c>
      <c r="I362" s="41">
        <f>'Tab. RF.IS.App.3a'!I362/'Tab. RF.IS.App.3a'!I378*100</f>
        <v>12.109375</v>
      </c>
      <c r="J362" s="41">
        <f>'Tab. RF.IS.App.3a'!J362/'Tab. RF.IS.App.3a'!J378*100</f>
        <v>9.740411991291241</v>
      </c>
      <c r="K362" s="41">
        <f>'Tab. RF.IS.App.3a'!K362/'Tab. RF.IS.App.3a'!K378*100</f>
        <v>11.437394825896408</v>
      </c>
      <c r="L362" s="102"/>
      <c r="M362" s="40">
        <f>'Tab. RF.IS.App.3a'!M362/'Tab. RF.IS.App.3a'!M378*100</f>
        <v>8.2278481012658222</v>
      </c>
      <c r="N362" s="40">
        <f>'Tab. RF.IS.App.3a'!N362/'Tab. RF.IS.App.3a'!N378*100</f>
        <v>9.0909090909090917</v>
      </c>
      <c r="O362" s="40">
        <f>'Tab. RF.IS.App.3a'!O362/'Tab. RF.IS.App.3a'!O378*100</f>
        <v>9.1196811628179582</v>
      </c>
      <c r="P362" s="40">
        <f>'Tab. RF.IS.App.3a'!P362/'Tab. RF.IS.App.3a'!P378*100</f>
        <v>8.297567954220316</v>
      </c>
      <c r="Q362" s="102"/>
      <c r="R362" s="41">
        <f>'Tab. RF.IS.App.3a'!R362/'Tab. RF.IS.App.3a'!R378*100</f>
        <v>8.5470085470085468</v>
      </c>
      <c r="S362" s="41">
        <f>'Tab. RF.IS.App.3a'!S362/'Tab. RF.IS.App.3a'!S378*100</f>
        <v>12</v>
      </c>
      <c r="T362" s="41">
        <f>'Tab. RF.IS.App.3a'!T362/'Tab. RF.IS.App.3a'!T378*100</f>
        <v>7.8325524546750858</v>
      </c>
      <c r="U362" s="41">
        <f>'Tab. RF.IS.App.3a'!U362/'Tab. RF.IS.App.3a'!U378*100</f>
        <v>7.5443657662383075</v>
      </c>
      <c r="V362" s="102"/>
      <c r="W362" s="40">
        <f>'Tab. RF.IS.App.3a'!W362/'Tab. RF.IS.App.3a'!W378*100</f>
        <v>9.8779134295227529</v>
      </c>
      <c r="X362" s="40">
        <f>'Tab. RF.IS.App.3a'!X362/'Tab. RF.IS.App.3a'!X378*100</f>
        <v>11.031518624641834</v>
      </c>
      <c r="Y362" s="40">
        <f>'Tab. RF.IS.App.3a'!Y362/'Tab. RF.IS.App.3a'!Y378*100</f>
        <v>9.5168280253954318</v>
      </c>
      <c r="Z362" s="40">
        <f>'Tab. RF.IS.App.3a'!Z362/'Tab. RF.IS.App.3a'!Z378*100</f>
        <v>9.858418392051286</v>
      </c>
    </row>
    <row r="363" spans="1:26" x14ac:dyDescent="0.3">
      <c r="A363" s="136" t="s">
        <v>8</v>
      </c>
      <c r="B363" s="148"/>
      <c r="C363" s="57">
        <f>SUM(C355:C362)</f>
        <v>51.055268083232406</v>
      </c>
      <c r="D363" s="57">
        <f t="shared" ref="D363" si="760">SUM(D355:D362)</f>
        <v>47.326795317937361</v>
      </c>
      <c r="E363" s="57">
        <f t="shared" ref="E363" si="761">SUM(E355:E362)</f>
        <v>46.280505733607768</v>
      </c>
      <c r="F363" s="57">
        <f t="shared" ref="F363" si="762">SUM(F355:F362)</f>
        <v>49.410483817848593</v>
      </c>
      <c r="G363" s="172"/>
      <c r="H363" s="57">
        <f t="shared" ref="H363" si="763">SUM(H355:H362)</f>
        <v>47.740667976424362</v>
      </c>
      <c r="I363" s="57">
        <f t="shared" ref="I363" si="764">SUM(I355:I362)</f>
        <v>53.125</v>
      </c>
      <c r="J363" s="57">
        <f t="shared" ref="J363" si="765">SUM(J355:J362)</f>
        <v>50.05610450510801</v>
      </c>
      <c r="K363" s="57">
        <f t="shared" ref="K363" si="766">SUM(K355:K362)</f>
        <v>53.140891691476966</v>
      </c>
      <c r="L363" s="172"/>
      <c r="M363" s="42">
        <f t="shared" ref="M363" si="767">SUM(M355:M362)</f>
        <v>37.974683544303794</v>
      </c>
      <c r="N363" s="42">
        <f t="shared" ref="N363" si="768">SUM(N355:N362)</f>
        <v>36.363636363636374</v>
      </c>
      <c r="O363" s="57">
        <f t="shared" ref="O363" si="769">SUM(O355:O362)</f>
        <v>44.226937053100457</v>
      </c>
      <c r="P363" s="57">
        <f t="shared" ref="P363" si="770">SUM(P355:P362)</f>
        <v>45.061728395061735</v>
      </c>
      <c r="Q363" s="172"/>
      <c r="R363" s="57">
        <f t="shared" ref="R363" si="771">SUM(R355:R362)</f>
        <v>45.868945868945872</v>
      </c>
      <c r="S363" s="57">
        <f t="shared" ref="S363" si="772">SUM(S355:S362)</f>
        <v>48.5</v>
      </c>
      <c r="T363" s="57">
        <f t="shared" ref="T363" si="773">SUM(T355:T362)</f>
        <v>49.41943369321654</v>
      </c>
      <c r="U363" s="57">
        <f t="shared" ref="U363" si="774">SUM(U355:U362)</f>
        <v>50.974735553807157</v>
      </c>
      <c r="V363" s="107"/>
      <c r="W363" s="57">
        <f t="shared" ref="W363" si="775">SUM(W355:W362)</f>
        <v>46.355900850906394</v>
      </c>
      <c r="X363" s="57">
        <f t="shared" ref="X363" si="776">SUM(X355:X362)</f>
        <v>45.98853868194842</v>
      </c>
      <c r="Y363" s="57">
        <f t="shared" ref="Y363" si="777">SUM(Y355:Y362)</f>
        <v>49.05219239041277</v>
      </c>
      <c r="Z363" s="57">
        <f t="shared" ref="Z363" si="778">SUM(Z355:Z362)</f>
        <v>49.947705835641372</v>
      </c>
    </row>
    <row r="364" spans="1:26" x14ac:dyDescent="0.3">
      <c r="A364" s="146" t="s">
        <v>9</v>
      </c>
      <c r="B364" s="147"/>
      <c r="C364" s="40">
        <f>'Tab. RF.IS.App.3a'!C364/'Tab. RF.IS.App.3a'!C378*100</f>
        <v>8.9348232962677532</v>
      </c>
      <c r="D364" s="40">
        <f>'Tab. RF.IS.App.3a'!D364/'Tab. RF.IS.App.3a'!D378*100</f>
        <v>6.8332806074027213</v>
      </c>
      <c r="E364" s="40">
        <f>'Tab. RF.IS.App.3a'!E364/'Tab. RF.IS.App.3a'!E378*100</f>
        <v>6.586298147603646</v>
      </c>
      <c r="F364" s="40">
        <f>'Tab. RF.IS.App.3a'!F364/'Tab. RF.IS.App.3a'!F378*100</f>
        <v>8.393486068975136</v>
      </c>
      <c r="G364" s="102"/>
      <c r="H364" s="40">
        <f>'Tab. RF.IS.App.3a'!H364/'Tab. RF.IS.App.3a'!H378*100</f>
        <v>6.1886051080550102</v>
      </c>
      <c r="I364" s="40">
        <f>'Tab. RF.IS.App.3a'!I364/'Tab. RF.IS.App.3a'!I378*100</f>
        <v>6.640625</v>
      </c>
      <c r="J364" s="40">
        <f>'Tab. RF.IS.App.3a'!J364/'Tab. RF.IS.App.3a'!J378*100</f>
        <v>8.455870038519512</v>
      </c>
      <c r="K364" s="40">
        <f>'Tab. RF.IS.App.3a'!K364/'Tab. RF.IS.App.3a'!K378*100</f>
        <v>9.675092923054164</v>
      </c>
      <c r="L364" s="102"/>
      <c r="M364" s="40">
        <f>'Tab. RF.IS.App.3a'!M364/'Tab. RF.IS.App.3a'!M378*100</f>
        <v>4.7468354430379751</v>
      </c>
      <c r="N364" s="40">
        <f>'Tab. RF.IS.App.3a'!N364/'Tab. RF.IS.App.3a'!N378*100</f>
        <v>5.3719008264462813</v>
      </c>
      <c r="O364" s="40">
        <f>'Tab. RF.IS.App.3a'!O364/'Tab. RF.IS.App.3a'!O378*100</f>
        <v>6.4978705114679789</v>
      </c>
      <c r="P364" s="40">
        <f>'Tab. RF.IS.App.3a'!P364/'Tab. RF.IS.App.3a'!P378*100</f>
        <v>6.9596778466592486</v>
      </c>
      <c r="Q364" s="102"/>
      <c r="R364" s="40">
        <f>'Tab. RF.IS.App.3a'!R364/'Tab. RF.IS.App.3a'!R378*100</f>
        <v>8.5470085470085468</v>
      </c>
      <c r="S364" s="40">
        <f>'Tab. RF.IS.App.3a'!S364/'Tab. RF.IS.App.3a'!S378*100</f>
        <v>11.5</v>
      </c>
      <c r="T364" s="40">
        <f>'Tab. RF.IS.App.3a'!T364/'Tab. RF.IS.App.3a'!T378*100</f>
        <v>9.2381340395192506</v>
      </c>
      <c r="U364" s="40">
        <f>'Tab. RF.IS.App.3a'!U364/'Tab. RF.IS.App.3a'!U378*100</f>
        <v>9.93093801905761</v>
      </c>
      <c r="V364" s="102"/>
      <c r="W364" s="40">
        <f>'Tab. RF.IS.App.3a'!W364/'Tab. RF.IS.App.3a'!W378*100</f>
        <v>6.326304106548279</v>
      </c>
      <c r="X364" s="40">
        <f>'Tab. RF.IS.App.3a'!X364/'Tab. RF.IS.App.3a'!X378*100</f>
        <v>7.5931232091690548</v>
      </c>
      <c r="Y364" s="40">
        <f>'Tab. RF.IS.App.3a'!Y364/'Tab. RF.IS.App.3a'!Y378*100</f>
        <v>8.1818240533226554</v>
      </c>
      <c r="Z364" s="40">
        <f>'Tab. RF.IS.App.3a'!Z364/'Tab. RF.IS.App.3a'!Z378*100</f>
        <v>8.7108520075148643</v>
      </c>
    </row>
    <row r="365" spans="1:26" x14ac:dyDescent="0.3">
      <c r="A365" s="146" t="s">
        <v>10</v>
      </c>
      <c r="B365" s="147"/>
      <c r="C365" s="40">
        <f>'Tab. RF.IS.App.3a'!C365/'Tab. RF.IS.App.3a'!C378*100</f>
        <v>1.3222503578112959</v>
      </c>
      <c r="D365" s="40">
        <f>'Tab. RF.IS.App.3a'!D365/'Tab. RF.IS.App.3a'!D378*100</f>
        <v>1.8032268269534957</v>
      </c>
      <c r="E365" s="40">
        <f>'Tab. RF.IS.App.3a'!E365/'Tab. RF.IS.App.3a'!E378*100</f>
        <v>1.7935901205527787</v>
      </c>
      <c r="F365" s="40">
        <f>'Tab. RF.IS.App.3a'!F365/'Tab. RF.IS.App.3a'!F378*100</f>
        <v>1.3355650870035218</v>
      </c>
      <c r="G365" s="102"/>
      <c r="H365" s="40">
        <f>'Tab. RF.IS.App.3a'!H365/'Tab. RF.IS.App.3a'!H378*100</f>
        <v>2.0137524557956779</v>
      </c>
      <c r="I365" s="40">
        <f>'Tab. RF.IS.App.3a'!I365/'Tab. RF.IS.App.3a'!I378*100</f>
        <v>1.5625</v>
      </c>
      <c r="J365" s="40">
        <f>'Tab. RF.IS.App.3a'!J365/'Tab. RF.IS.App.3a'!J378*100</f>
        <v>1.3113381343158599</v>
      </c>
      <c r="K365" s="40">
        <f>'Tab. RF.IS.App.3a'!K365/'Tab. RF.IS.App.3a'!K378*100</f>
        <v>1.4017049762375871</v>
      </c>
      <c r="L365" s="102"/>
      <c r="M365" s="40">
        <f>'Tab. RF.IS.App.3a'!M365/'Tab. RF.IS.App.3a'!M378*100</f>
        <v>0.949367088607595</v>
      </c>
      <c r="N365" s="40">
        <f>'Tab. RF.IS.App.3a'!N365/'Tab. RF.IS.App.3a'!N378*100</f>
        <v>1.6528925619834711</v>
      </c>
      <c r="O365" s="40">
        <f>'Tab. RF.IS.App.3a'!O365/'Tab. RF.IS.App.3a'!O378*100</f>
        <v>1.4847809948032664</v>
      </c>
      <c r="P365" s="40">
        <f>'Tab. RF.IS.App.3a'!P365/'Tab. RF.IS.App.3a'!P378*100</f>
        <v>1.2372171885762731</v>
      </c>
      <c r="Q365" s="102"/>
      <c r="R365" s="40">
        <f>'Tab. RF.IS.App.3a'!R365/'Tab. RF.IS.App.3a'!R378*100</f>
        <v>1.7094017094017095</v>
      </c>
      <c r="S365" s="40">
        <f>'Tab. RF.IS.App.3a'!S365/'Tab. RF.IS.App.3a'!S378*100</f>
        <v>1.5</v>
      </c>
      <c r="T365" s="40">
        <f>'Tab. RF.IS.App.3a'!T365/'Tab. RF.IS.App.3a'!T378*100</f>
        <v>1.4055815848441637</v>
      </c>
      <c r="U365" s="40">
        <f>'Tab. RF.IS.App.3a'!U365/'Tab. RF.IS.App.3a'!U378*100</f>
        <v>1.2063991607658011</v>
      </c>
      <c r="V365" s="102"/>
      <c r="W365" s="40">
        <f>'Tab. RF.IS.App.3a'!W365/'Tab. RF.IS.App.3a'!W378*100</f>
        <v>1.8497965223825381</v>
      </c>
      <c r="X365" s="40">
        <f>'Tab. RF.IS.App.3a'!X365/'Tab. RF.IS.App.3a'!X378*100</f>
        <v>1.5759312320916905</v>
      </c>
      <c r="Y365" s="40">
        <f>'Tab. RF.IS.App.3a'!Y365/'Tab. RF.IS.App.3a'!Y378*100</f>
        <v>1.3459836854376708</v>
      </c>
      <c r="Z365" s="40">
        <f>'Tab. RF.IS.App.3a'!Z365/'Tab. RF.IS.App.3a'!Z378*100</f>
        <v>1.3199434448296565</v>
      </c>
    </row>
    <row r="366" spans="1:26" x14ac:dyDescent="0.3">
      <c r="A366" s="146" t="s">
        <v>11</v>
      </c>
      <c r="B366" s="147"/>
      <c r="C366" s="40">
        <f>'Tab. RF.IS.App.3a'!C366/'Tab. RF.IS.App.3a'!C378*100</f>
        <v>3.0546075085324231</v>
      </c>
      <c r="D366" s="40">
        <f>'Tab. RF.IS.App.3a'!D366/'Tab. RF.IS.App.3a'!D378*100</f>
        <v>2.4992091110408099</v>
      </c>
      <c r="E366" s="40">
        <f>'Tab. RF.IS.App.3a'!E366/'Tab. RF.IS.App.3a'!E378*100</f>
        <v>2.5286680388121141</v>
      </c>
      <c r="F366" s="40">
        <f>'Tab. RF.IS.App.3a'!F366/'Tab. RF.IS.App.3a'!F378*100</f>
        <v>3.0845470431201156</v>
      </c>
      <c r="G366" s="102"/>
      <c r="H366" s="40">
        <f>'Tab. RF.IS.App.3a'!H366/'Tab. RF.IS.App.3a'!H378*100</f>
        <v>2.6031434184675835</v>
      </c>
      <c r="I366" s="40">
        <f>'Tab. RF.IS.App.3a'!I366/'Tab. RF.IS.App.3a'!I378*100</f>
        <v>2.734375</v>
      </c>
      <c r="J366" s="40">
        <f>'Tab. RF.IS.App.3a'!J366/'Tab. RF.IS.App.3a'!J378*100</f>
        <v>2.9911237648635067</v>
      </c>
      <c r="K366" s="40">
        <f>'Tab. RF.IS.App.3a'!K366/'Tab. RF.IS.App.3a'!K378*100</f>
        <v>3.3618728849603348</v>
      </c>
      <c r="L366" s="102"/>
      <c r="M366" s="40">
        <f>'Tab. RF.IS.App.3a'!M366/'Tab. RF.IS.App.3a'!M378*100</f>
        <v>2.5316455696202533</v>
      </c>
      <c r="N366" s="40">
        <f>'Tab. RF.IS.App.3a'!N366/'Tab. RF.IS.App.3a'!N378*100</f>
        <v>2.0661157024793391</v>
      </c>
      <c r="O366" s="40">
        <f>'Tab. RF.IS.App.3a'!O366/'Tab. RF.IS.App.3a'!O378*100</f>
        <v>2.9734693080139101</v>
      </c>
      <c r="P366" s="40">
        <f>'Tab. RF.IS.App.3a'!P366/'Tab. RF.IS.App.3a'!P378*100</f>
        <v>2.9486568113177554</v>
      </c>
      <c r="Q366" s="102"/>
      <c r="R366" s="40">
        <f>'Tab. RF.IS.App.3a'!R366/'Tab. RF.IS.App.3a'!R378*100</f>
        <v>1.9943019943019942</v>
      </c>
      <c r="S366" s="40">
        <f>'Tab. RF.IS.App.3a'!S366/'Tab. RF.IS.App.3a'!S378*100</f>
        <v>3</v>
      </c>
      <c r="T366" s="40">
        <f>'Tab. RF.IS.App.3a'!T366/'Tab. RF.IS.App.3a'!T378*100</f>
        <v>3.3306172336524749</v>
      </c>
      <c r="U366" s="40">
        <f>'Tab. RF.IS.App.3a'!U366/'Tab. RF.IS.App.3a'!U378*100</f>
        <v>3.2345484745170032</v>
      </c>
      <c r="V366" s="102"/>
      <c r="W366" s="40">
        <f>'Tab. RF.IS.App.3a'!W366/'Tab. RF.IS.App.3a'!W378*100</f>
        <v>2.5157232704402519</v>
      </c>
      <c r="X366" s="40">
        <f>'Tab. RF.IS.App.3a'!X366/'Tab. RF.IS.App.3a'!X378*100</f>
        <v>2.5787965616045847</v>
      </c>
      <c r="Y366" s="40">
        <f>'Tab. RF.IS.App.3a'!Y366/'Tab. RF.IS.App.3a'!Y378*100</f>
        <v>3.0097331929652333</v>
      </c>
      <c r="Z366" s="40">
        <f>'Tab. RF.IS.App.3a'!Z366/'Tab. RF.IS.App.3a'!Z378*100</f>
        <v>3.1967228990335266</v>
      </c>
    </row>
    <row r="367" spans="1:26" x14ac:dyDescent="0.3">
      <c r="A367" s="146" t="s">
        <v>12</v>
      </c>
      <c r="B367" s="147"/>
      <c r="C367" s="40">
        <f>'Tab. RF.IS.App.3a'!C367/'Tab. RF.IS.App.3a'!C378*100</f>
        <v>12.203016624463285</v>
      </c>
      <c r="D367" s="40">
        <f>'Tab. RF.IS.App.3a'!D367/'Tab. RF.IS.App.3a'!D378*100</f>
        <v>11.040809870294211</v>
      </c>
      <c r="E367" s="40">
        <f>'Tab. RF.IS.App.3a'!E367/'Tab. RF.IS.App.3a'!E378*100</f>
        <v>10.761540723316672</v>
      </c>
      <c r="F367" s="40">
        <f>'Tab. RF.IS.App.3a'!F367/'Tab. RF.IS.App.3a'!F378*100</f>
        <v>11.92670858953943</v>
      </c>
      <c r="G367" s="102"/>
      <c r="H367" s="40">
        <f>'Tab. RF.IS.App.3a'!H367/'Tab. RF.IS.App.3a'!H378*100</f>
        <v>11.00196463654224</v>
      </c>
      <c r="I367" s="40">
        <f>'Tab. RF.IS.App.3a'!I367/'Tab. RF.IS.App.3a'!I378*100</f>
        <v>8.203125</v>
      </c>
      <c r="J367" s="40">
        <f>'Tab. RF.IS.App.3a'!J367/'Tab. RF.IS.App.3a'!J378*100</f>
        <v>11.979567911572602</v>
      </c>
      <c r="K367" s="40">
        <f>'Tab. RF.IS.App.3a'!K367/'Tab. RF.IS.App.3a'!K378*100</f>
        <v>11.343084860476727</v>
      </c>
      <c r="L367" s="102"/>
      <c r="M367" s="40">
        <f>'Tab. RF.IS.App.3a'!M367/'Tab. RF.IS.App.3a'!M378*100</f>
        <v>10.443037974683545</v>
      </c>
      <c r="N367" s="40">
        <f>'Tab. RF.IS.App.3a'!N367/'Tab. RF.IS.App.3a'!N378*100</f>
        <v>7.4380165289256199</v>
      </c>
      <c r="O367" s="40">
        <f>'Tab. RF.IS.App.3a'!O367/'Tab. RF.IS.App.3a'!O378*100</f>
        <v>11.585199077872856</v>
      </c>
      <c r="P367" s="40">
        <f>'Tab. RF.IS.App.3a'!P367/'Tab. RF.IS.App.3a'!P378*100</f>
        <v>11.731044349070102</v>
      </c>
      <c r="Q367" s="102"/>
      <c r="R367" s="40">
        <f>'Tab. RF.IS.App.3a'!R367/'Tab. RF.IS.App.3a'!R378*100</f>
        <v>11.680911680911681</v>
      </c>
      <c r="S367" s="40">
        <f>'Tab. RF.IS.App.3a'!S367/'Tab. RF.IS.App.3a'!S378*100</f>
        <v>14.499999999999998</v>
      </c>
      <c r="T367" s="40">
        <f>'Tab. RF.IS.App.3a'!T367/'Tab. RF.IS.App.3a'!T378*100</f>
        <v>14.157669586473823</v>
      </c>
      <c r="U367" s="40">
        <f>'Tab. RF.IS.App.3a'!U367/'Tab. RF.IS.App.3a'!U378*100</f>
        <v>13.628813707491913</v>
      </c>
      <c r="V367" s="102"/>
      <c r="W367" s="40">
        <f>'Tab. RF.IS.App.3a'!W367/'Tab. RF.IS.App.3a'!W378*100</f>
        <v>11.024787273399927</v>
      </c>
      <c r="X367" s="40">
        <f>'Tab. RF.IS.App.3a'!X367/'Tab. RF.IS.App.3a'!X378*100</f>
        <v>9.7421203438395416</v>
      </c>
      <c r="Y367" s="40">
        <f>'Tab. RF.IS.App.3a'!Y367/'Tab. RF.IS.App.3a'!Y378*100</f>
        <v>12.052495947194037</v>
      </c>
      <c r="Z367" s="40">
        <f>'Tab. RF.IS.App.3a'!Z367/'Tab. RF.IS.App.3a'!Z378*100</f>
        <v>11.738103077608415</v>
      </c>
    </row>
    <row r="368" spans="1:26" x14ac:dyDescent="0.3">
      <c r="A368" s="149" t="s">
        <v>13</v>
      </c>
      <c r="B368" s="150"/>
      <c r="C368" s="42">
        <f>SUM(C364:C367)</f>
        <v>25.514697787074756</v>
      </c>
      <c r="D368" s="110">
        <f t="shared" ref="D368" si="779">SUM(D364:D367)</f>
        <v>22.176526415691239</v>
      </c>
      <c r="E368" s="110">
        <f t="shared" ref="E368" si="780">SUM(E364:E367)</f>
        <v>21.670097030285213</v>
      </c>
      <c r="F368" s="110">
        <f t="shared" ref="F368" si="781">SUM(F364:F367)</f>
        <v>24.740306788638204</v>
      </c>
      <c r="G368" s="107"/>
      <c r="H368" s="110">
        <f>SUM(H364:H367)</f>
        <v>21.807465618860512</v>
      </c>
      <c r="I368" s="110">
        <f t="shared" ref="I368" si="782">SUM(I364:I367)</f>
        <v>19.140625</v>
      </c>
      <c r="J368" s="110">
        <f t="shared" ref="J368" si="783">SUM(J364:J367)</f>
        <v>24.737899849271479</v>
      </c>
      <c r="K368" s="42">
        <f t="shared" ref="K368" si="784">SUM(K364:K367)</f>
        <v>25.781755644728811</v>
      </c>
      <c r="L368" s="107"/>
      <c r="M368" s="110">
        <f>SUM(M364:M367)</f>
        <v>18.670886075949369</v>
      </c>
      <c r="N368" s="110">
        <f t="shared" ref="N368" si="785">SUM(N364:N367)</f>
        <v>16.528925619834713</v>
      </c>
      <c r="O368" s="110">
        <f t="shared" ref="O368" si="786">SUM(O364:O367)</f>
        <v>22.541319892158011</v>
      </c>
      <c r="P368" s="110">
        <f t="shared" ref="P368" si="787">SUM(P364:P367)</f>
        <v>22.876596195623378</v>
      </c>
      <c r="Q368" s="107"/>
      <c r="R368" s="110">
        <f>SUM(R364:R367)</f>
        <v>23.931623931623932</v>
      </c>
      <c r="S368" s="42">
        <f t="shared" ref="S368" si="788">SUM(S364:S367)</f>
        <v>30.5</v>
      </c>
      <c r="T368" s="42">
        <f t="shared" ref="T368" si="789">SUM(T364:T367)</f>
        <v>28.132002444489714</v>
      </c>
      <c r="U368" s="42">
        <f t="shared" ref="U368" si="790">SUM(U364:U367)</f>
        <v>28.000699361832329</v>
      </c>
      <c r="V368" s="107"/>
      <c r="W368" s="110">
        <f>SUM(W364:W367)</f>
        <v>21.716611172770996</v>
      </c>
      <c r="X368" s="110">
        <f t="shared" ref="X368" si="791">SUM(X364:X367)</f>
        <v>21.48997134670487</v>
      </c>
      <c r="Y368" s="110">
        <f t="shared" ref="Y368" si="792">SUM(Y364:Y367)</f>
        <v>24.590036878919598</v>
      </c>
      <c r="Z368" s="110">
        <f t="shared" ref="Z368" si="793">SUM(Z364:Z367)</f>
        <v>24.965621428986459</v>
      </c>
    </row>
    <row r="369" spans="1:26" x14ac:dyDescent="0.3">
      <c r="A369" s="146" t="s">
        <v>14</v>
      </c>
      <c r="B369" s="147"/>
      <c r="C369" s="40">
        <f>'Tab. RF.IS.App.3a'!C369/'Tab. RF.IS.App.3a'!C378*100</f>
        <v>1.9833755367169439</v>
      </c>
      <c r="D369" s="40">
        <f>'Tab. RF.IS.App.3a'!D369/'Tab. RF.IS.App.3a'!D378*100</f>
        <v>2.1195824106295476</v>
      </c>
      <c r="E369" s="40">
        <f>'Tab. RF.IS.App.3a'!E369/'Tab. RF.IS.App.3a'!E378*100</f>
        <v>2.0582181711261396</v>
      </c>
      <c r="F369" s="40">
        <f>'Tab. RF.IS.App.3a'!F369/'Tab. RF.IS.App.3a'!F378*100</f>
        <v>2.1170663288039582</v>
      </c>
      <c r="G369" s="102"/>
      <c r="H369" s="40">
        <f>'Tab. RF.IS.App.3a'!H369/'Tab. RF.IS.App.3a'!H378*100</f>
        <v>1.9155206286836934</v>
      </c>
      <c r="I369" s="40">
        <f>'Tab. RF.IS.App.3a'!I369/'Tab. RF.IS.App.3a'!I378*100</f>
        <v>1.171875</v>
      </c>
      <c r="J369" s="40">
        <f>'Tab. RF.IS.App.3a'!J369/'Tab. RF.IS.App.3a'!J378*100</f>
        <v>2.1076871545804723</v>
      </c>
      <c r="K369" s="40">
        <f>'Tab. RF.IS.App.3a'!K369/'Tab. RF.IS.App.3a'!K378*100</f>
        <v>2.1931689997596022</v>
      </c>
      <c r="L369" s="102"/>
      <c r="M369" s="40">
        <f>'Tab. RF.IS.App.3a'!M369/'Tab. RF.IS.App.3a'!M378*100</f>
        <v>2.2151898734177213</v>
      </c>
      <c r="N369" s="40">
        <f>'Tab. RF.IS.App.3a'!N369/'Tab. RF.IS.App.3a'!N378*100</f>
        <v>1.6528925619834711</v>
      </c>
      <c r="O369" s="40">
        <f>'Tab. RF.IS.App.3a'!O369/'Tab. RF.IS.App.3a'!O378*100</f>
        <v>2.30531786035244</v>
      </c>
      <c r="P369" s="40">
        <f>'Tab. RF.IS.App.3a'!P369/'Tab. RF.IS.App.3a'!P378*100</f>
        <v>2.2015577809569224</v>
      </c>
      <c r="Q369" s="102"/>
      <c r="R369" s="40">
        <f>'Tab. RF.IS.App.3a'!R369/'Tab. RF.IS.App.3a'!R378*100</f>
        <v>3.7037037037037033</v>
      </c>
      <c r="S369" s="40">
        <f>'Tab. RF.IS.App.3a'!S369/'Tab. RF.IS.App.3a'!S378*100</f>
        <v>2</v>
      </c>
      <c r="T369" s="40">
        <f>'Tab. RF.IS.App.3a'!T369/'Tab. RF.IS.App.3a'!T378*100</f>
        <v>1.4870645752699123</v>
      </c>
      <c r="U369" s="40">
        <f>'Tab. RF.IS.App.3a'!U369/'Tab. RF.IS.App.3a'!U378*100</f>
        <v>1.6959524433954019</v>
      </c>
      <c r="V369" s="102"/>
      <c r="W369" s="40">
        <f>'Tab. RF.IS.App.3a'!W369/'Tab. RF.IS.App.3a'!W378*100</f>
        <v>2.1827598964113948</v>
      </c>
      <c r="X369" s="40">
        <f>'Tab. RF.IS.App.3a'!X369/'Tab. RF.IS.App.3a'!X378*100</f>
        <v>1.5759312320916905</v>
      </c>
      <c r="Y369" s="40">
        <f>'Tab. RF.IS.App.3a'!Y369/'Tab. RF.IS.App.3a'!Y378*100</f>
        <v>2.1010004456471894</v>
      </c>
      <c r="Z369" s="40">
        <f>'Tab. RF.IS.App.3a'!Z369/'Tab. RF.IS.App.3a'!Z378*100</f>
        <v>2.1411555073502351</v>
      </c>
    </row>
    <row r="370" spans="1:26" x14ac:dyDescent="0.3">
      <c r="A370" s="146" t="s">
        <v>15</v>
      </c>
      <c r="B370" s="147"/>
      <c r="C370" s="40">
        <f>'Tab. RF.IS.App.3a'!C370/'Tab. RF.IS.App.3a'!C378*100</f>
        <v>0.27909281074534847</v>
      </c>
      <c r="D370" s="40">
        <f>'Tab. RF.IS.App.3a'!D370/'Tab. RF.IS.App.3a'!D378*100</f>
        <v>0.69598228408731411</v>
      </c>
      <c r="E370" s="40">
        <f>'Tab. RF.IS.App.3a'!E370/'Tab. RF.IS.App.3a'!E378*100</f>
        <v>0.76448103498970887</v>
      </c>
      <c r="F370" s="40">
        <f>'Tab. RF.IS.App.3a'!F370/'Tab. RF.IS.App.3a'!F378*100</f>
        <v>0.3099657875262018</v>
      </c>
      <c r="G370" s="102"/>
      <c r="H370" s="40">
        <f>'Tab. RF.IS.App.3a'!H370/'Tab. RF.IS.App.3a'!H378*100</f>
        <v>0.73673870333988212</v>
      </c>
      <c r="I370" s="40">
        <f>'Tab. RF.IS.App.3a'!I370/'Tab. RF.IS.App.3a'!I378*100</f>
        <v>0.390625</v>
      </c>
      <c r="J370" s="40">
        <f>'Tab. RF.IS.App.3a'!J370/'Tab. RF.IS.App.3a'!J378*100</f>
        <v>0.2880589515993971</v>
      </c>
      <c r="K370" s="40">
        <f>'Tab. RF.IS.App.3a'!K370/'Tab. RF.IS.App.3a'!K378*100</f>
        <v>0.3254618414483052</v>
      </c>
      <c r="L370" s="102"/>
      <c r="M370" s="40">
        <f>'Tab. RF.IS.App.3a'!M370/'Tab. RF.IS.App.3a'!M378*100</f>
        <v>1.2658227848101267</v>
      </c>
      <c r="N370" s="40">
        <f>'Tab. RF.IS.App.3a'!N370/'Tab. RF.IS.App.3a'!N378*100</f>
        <v>1.6528925619834711</v>
      </c>
      <c r="O370" s="40">
        <f>'Tab. RF.IS.App.3a'!O370/'Tab. RF.IS.App.3a'!O378*100</f>
        <v>0.37510256710819362</v>
      </c>
      <c r="P370" s="40">
        <f>'Tab. RF.IS.App.3a'!P370/'Tab. RF.IS.App.3a'!P378*100</f>
        <v>0.34175806707995549</v>
      </c>
      <c r="Q370" s="102"/>
      <c r="R370" s="40">
        <f>'Tab. RF.IS.App.3a'!R370/'Tab. RF.IS.App.3a'!R378*100</f>
        <v>0.56980056980056981</v>
      </c>
      <c r="S370" s="40">
        <f>'Tab. RF.IS.App.3a'!S370/'Tab. RF.IS.App.3a'!S378*100</f>
        <v>0</v>
      </c>
      <c r="T370" s="40">
        <f>'Tab. RF.IS.App.3a'!T370/'Tab. RF.IS.App.3a'!T378*100</f>
        <v>0.19352210226115299</v>
      </c>
      <c r="U370" s="40">
        <f>'Tab. RF.IS.App.3a'!U370/'Tab. RF.IS.App.3a'!U378*100</f>
        <v>0.3147128245476003</v>
      </c>
      <c r="V370" s="102"/>
      <c r="W370" s="40">
        <f>'Tab. RF.IS.App.3a'!W370/'Tab. RF.IS.App.3a'!W378*100</f>
        <v>0.77691453940066602</v>
      </c>
      <c r="X370" s="40">
        <f>'Tab. RF.IS.App.3a'!X370/'Tab. RF.IS.App.3a'!X378*100</f>
        <v>0.71633237822349571</v>
      </c>
      <c r="Y370" s="40">
        <f>'Tab. RF.IS.App.3a'!Y370/'Tab. RF.IS.App.3a'!Y378*100</f>
        <v>0.29645226085215493</v>
      </c>
      <c r="Z370" s="40">
        <f>'Tab. RF.IS.App.3a'!Z370/'Tab. RF.IS.App.3a'!Z378*100</f>
        <v>0.33022796382018554</v>
      </c>
    </row>
    <row r="371" spans="1:26" x14ac:dyDescent="0.3">
      <c r="A371" s="146" t="s">
        <v>16</v>
      </c>
      <c r="B371" s="147"/>
      <c r="C371" s="40">
        <f>'Tab. RF.IS.App.3a'!C371/'Tab. RF.IS.App.3a'!C378*100</f>
        <v>5.0110095783331499</v>
      </c>
      <c r="D371" s="40">
        <f>'Tab. RF.IS.App.3a'!D371/'Tab. RF.IS.App.3a'!D378*100</f>
        <v>6.7383739322999059</v>
      </c>
      <c r="E371" s="40">
        <f>'Tab. RF.IS.App.3a'!E371/'Tab. RF.IS.App.3a'!E378*100</f>
        <v>8.0270508673919441</v>
      </c>
      <c r="F371" s="40">
        <f>'Tab. RF.IS.App.3a'!F371/'Tab. RF.IS.App.3a'!F378*100</f>
        <v>5.3678325254849995</v>
      </c>
      <c r="G371" s="102"/>
      <c r="H371" s="40">
        <f>'Tab. RF.IS.App.3a'!H371/'Tab. RF.IS.App.3a'!H378*100</f>
        <v>6.581532416502947</v>
      </c>
      <c r="I371" s="40">
        <f>'Tab. RF.IS.App.3a'!I371/'Tab. RF.IS.App.3a'!I378*100</f>
        <v>5.46875</v>
      </c>
      <c r="J371" s="40">
        <f>'Tab. RF.IS.App.3a'!J371/'Tab. RF.IS.App.3a'!J378*100</f>
        <v>5.4572098475967179</v>
      </c>
      <c r="K371" s="40">
        <f>'Tab. RF.IS.App.3a'!K371/'Tab. RF.IS.App.3a'!K378*100</f>
        <v>3.7391127466390519</v>
      </c>
      <c r="L371" s="102"/>
      <c r="M371" s="40">
        <f>'Tab. RF.IS.App.3a'!M371/'Tab. RF.IS.App.3a'!M378*100</f>
        <v>12.025316455696203</v>
      </c>
      <c r="N371" s="40">
        <f>'Tab. RF.IS.App.3a'!N371/'Tab. RF.IS.App.3a'!N378*100</f>
        <v>18.181818181818183</v>
      </c>
      <c r="O371" s="40">
        <f>'Tab. RF.IS.App.3a'!O371/'Tab. RF.IS.App.3a'!O378*100</f>
        <v>6.8768803969835508</v>
      </c>
      <c r="P371" s="40">
        <f>'Tab. RF.IS.App.3a'!P371/'Tab. RF.IS.App.3a'!P378*100</f>
        <v>6.5357918719864347</v>
      </c>
      <c r="Q371" s="102"/>
      <c r="R371" s="40">
        <f>'Tab. RF.IS.App.3a'!R371/'Tab. RF.IS.App.3a'!R378*100</f>
        <v>9.116809116809117</v>
      </c>
      <c r="S371" s="40">
        <f>'Tab. RF.IS.App.3a'!S371/'Tab. RF.IS.App.3a'!S378*100</f>
        <v>5.5</v>
      </c>
      <c r="T371" s="40">
        <f>'Tab. RF.IS.App.3a'!T371/'Tab. RF.IS.App.3a'!T378*100</f>
        <v>5.3778773680994085</v>
      </c>
      <c r="U371" s="40">
        <f>'Tab. RF.IS.App.3a'!U371/'Tab. RF.IS.App.3a'!U378*100</f>
        <v>4.8955328262960052</v>
      </c>
      <c r="V371" s="102"/>
      <c r="W371" s="40">
        <f>'Tab. RF.IS.App.3a'!W371/'Tab. RF.IS.App.3a'!W378*100</f>
        <v>7.5471698113207548</v>
      </c>
      <c r="X371" s="40">
        <f>'Tab. RF.IS.App.3a'!X371/'Tab. RF.IS.App.3a'!X378*100</f>
        <v>9.8853868194842409</v>
      </c>
      <c r="Y371" s="40">
        <f>'Tab. RF.IS.App.3a'!Y371/'Tab. RF.IS.App.3a'!Y378*100</f>
        <v>5.6868456575233646</v>
      </c>
      <c r="Z371" s="40">
        <f>'Tab. RF.IS.App.3a'!Z371/'Tab. RF.IS.App.3a'!Z378*100</f>
        <v>4.889504367531134</v>
      </c>
    </row>
    <row r="372" spans="1:26" x14ac:dyDescent="0.3">
      <c r="A372" s="146" t="s">
        <v>17</v>
      </c>
      <c r="B372" s="147"/>
      <c r="C372" s="40">
        <f>'Tab. RF.IS.App.3a'!C372/'Tab. RF.IS.App.3a'!C378*100</f>
        <v>5.6159859077397334</v>
      </c>
      <c r="D372" s="40">
        <f>'Tab. RF.IS.App.3a'!D372/'Tab. RF.IS.App.3a'!D378*100</f>
        <v>6.7700094906675101</v>
      </c>
      <c r="E372" s="40">
        <f>'Tab. RF.IS.App.3a'!E372/'Tab. RF.IS.App.3a'!E378*100</f>
        <v>6.586298147603646</v>
      </c>
      <c r="F372" s="40">
        <f>'Tab. RF.IS.App.3a'!F372/'Tab. RF.IS.App.3a'!F378*100</f>
        <v>6.6437291983897282</v>
      </c>
      <c r="G372" s="102"/>
      <c r="H372" s="40">
        <f>'Tab. RF.IS.App.3a'!H372/'Tab. RF.IS.App.3a'!H378*100</f>
        <v>6.6306483300589383</v>
      </c>
      <c r="I372" s="40">
        <f>'Tab. RF.IS.App.3a'!I372/'Tab. RF.IS.App.3a'!I378*100</f>
        <v>8.203125</v>
      </c>
      <c r="J372" s="40">
        <f>'Tab. RF.IS.App.3a'!J372/'Tab. RF.IS.App.3a'!J378*100</f>
        <v>6.1371629542790149</v>
      </c>
      <c r="K372" s="40">
        <f>'Tab. RF.IS.App.3a'!K372/'Tab. RF.IS.App.3a'!K378*100</f>
        <v>4.978086802152486</v>
      </c>
      <c r="L372" s="102"/>
      <c r="M372" s="40">
        <f>'Tab. RF.IS.App.3a'!M372/'Tab. RF.IS.App.3a'!M378*100</f>
        <v>7.9113924050632916</v>
      </c>
      <c r="N372" s="40">
        <f>'Tab. RF.IS.App.3a'!N372/'Tab. RF.IS.App.3a'!N378*100</f>
        <v>7.4380165289256199</v>
      </c>
      <c r="O372" s="40">
        <f>'Tab. RF.IS.App.3a'!O372/'Tab. RF.IS.App.3a'!O378*100</f>
        <v>9.8894228890712306</v>
      </c>
      <c r="P372" s="40">
        <f>'Tab. RF.IS.App.3a'!P372/'Tab. RF.IS.App.3a'!P378*100</f>
        <v>9.3943729136862171</v>
      </c>
      <c r="Q372" s="102"/>
      <c r="R372" s="40">
        <f>'Tab. RF.IS.App.3a'!R372/'Tab. RF.IS.App.3a'!R378*100</f>
        <v>5.1282051282051277</v>
      </c>
      <c r="S372" s="40">
        <f>'Tab. RF.IS.App.3a'!S372/'Tab. RF.IS.App.3a'!S378*100</f>
        <v>3.5000000000000004</v>
      </c>
      <c r="T372" s="40">
        <f>'Tab. RF.IS.App.3a'!T372/'Tab. RF.IS.App.3a'!T378*100</f>
        <v>5.1436137706253815</v>
      </c>
      <c r="U372" s="40">
        <f>'Tab. RF.IS.App.3a'!U372/'Tab. RF.IS.App.3a'!U378*100</f>
        <v>4.7556604598304046</v>
      </c>
      <c r="V372" s="102"/>
      <c r="W372" s="40">
        <f>'Tab. RF.IS.App.3a'!W372/'Tab. RF.IS.App.3a'!W378*100</f>
        <v>6.5852756196818349</v>
      </c>
      <c r="X372" s="40">
        <f>'Tab. RF.IS.App.3a'!X372/'Tab. RF.IS.App.3a'!X378*100</f>
        <v>6.5902578796561597</v>
      </c>
      <c r="Y372" s="40">
        <f>'Tab. RF.IS.App.3a'!Y372/'Tab. RF.IS.App.3a'!Y378*100</f>
        <v>6.6943958251254596</v>
      </c>
      <c r="Z372" s="40">
        <f>'Tab. RF.IS.App.3a'!Z372/'Tab. RF.IS.App.3a'!Z378*100</f>
        <v>6.5677596792624584</v>
      </c>
    </row>
    <row r="373" spans="1:26" x14ac:dyDescent="0.3">
      <c r="A373" s="146" t="s">
        <v>18</v>
      </c>
      <c r="B373" s="147"/>
      <c r="C373" s="40">
        <f>'Tab. RF.IS.App.3a'!C373/'Tab. RF.IS.App.3a'!C378*100</f>
        <v>0.48882527799185294</v>
      </c>
      <c r="D373" s="40">
        <f>'Tab. RF.IS.App.3a'!D373/'Tab. RF.IS.App.3a'!D378*100</f>
        <v>0.63271116735210375</v>
      </c>
      <c r="E373" s="40">
        <f>'Tab. RF.IS.App.3a'!E373/'Tab. RF.IS.App.3a'!E378*100</f>
        <v>0.64686856806821524</v>
      </c>
      <c r="F373" s="40">
        <f>'Tab. RF.IS.App.3a'!F373/'Tab. RF.IS.App.3a'!F378*100</f>
        <v>0.57227433522025006</v>
      </c>
      <c r="G373" s="102"/>
      <c r="H373" s="40">
        <f>'Tab. RF.IS.App.3a'!H373/'Tab. RF.IS.App.3a'!H378*100</f>
        <v>0.63850687622789781</v>
      </c>
      <c r="I373" s="40">
        <f>'Tab. RF.IS.App.3a'!I373/'Tab. RF.IS.App.3a'!I378*100</f>
        <v>0.78125</v>
      </c>
      <c r="J373" s="40">
        <f>'Tab. RF.IS.App.3a'!J373/'Tab. RF.IS.App.3a'!J378*100</f>
        <v>0.52336292078378832</v>
      </c>
      <c r="K373" s="40">
        <f>'Tab. RF.IS.App.3a'!K373/'Tab. RF.IS.App.3a'!K378*100</f>
        <v>0.4641529670654807</v>
      </c>
      <c r="L373" s="102"/>
      <c r="M373" s="40">
        <f>'Tab. RF.IS.App.3a'!M373/'Tab. RF.IS.App.3a'!M378*100</f>
        <v>1.2658227848101267</v>
      </c>
      <c r="N373" s="40">
        <f>'Tab. RF.IS.App.3a'!N373/'Tab. RF.IS.App.3a'!N378*100</f>
        <v>0.82644628099173556</v>
      </c>
      <c r="O373" s="40">
        <f>'Tab. RF.IS.App.3a'!O373/'Tab. RF.IS.App.3a'!O378*100</f>
        <v>0.74629781580901033</v>
      </c>
      <c r="P373" s="40">
        <f>'Tab. RF.IS.App.3a'!P373/'Tab. RF.IS.App.3a'!P378*100</f>
        <v>0.76034546706935835</v>
      </c>
      <c r="Q373" s="102"/>
      <c r="R373" s="40">
        <f>'Tab. RF.IS.App.3a'!R373/'Tab. RF.IS.App.3a'!R378*100</f>
        <v>0</v>
      </c>
      <c r="S373" s="40">
        <f>'Tab. RF.IS.App.3a'!S373/'Tab. RF.IS.App.3a'!S378*100</f>
        <v>0.5</v>
      </c>
      <c r="T373" s="40">
        <f>'Tab. RF.IS.App.3a'!T373/'Tab. RF.IS.App.3a'!T378*100</f>
        <v>0.5500101853738032</v>
      </c>
      <c r="U373" s="40">
        <f>'Tab. RF.IS.App.3a'!U373/'Tab. RF.IS.App.3a'!U378*100</f>
        <v>0.60319958038290056</v>
      </c>
      <c r="V373" s="102"/>
      <c r="W373" s="40">
        <f>'Tab. RF.IS.App.3a'!W373/'Tab. RF.IS.App.3a'!W378*100</f>
        <v>0.62893081761006298</v>
      </c>
      <c r="X373" s="40">
        <f>'Tab. RF.IS.App.3a'!X373/'Tab. RF.IS.App.3a'!X378*100</f>
        <v>0.71633237822349571</v>
      </c>
      <c r="Y373" s="40">
        <f>'Tab. RF.IS.App.3a'!Y373/'Tab. RF.IS.App.3a'!Y378*100</f>
        <v>0.56190297808578382</v>
      </c>
      <c r="Z373" s="40">
        <f>'Tab. RF.IS.App.3a'!Z373/'Tab. RF.IS.App.3a'!Z378*100</f>
        <v>0.58782514380895201</v>
      </c>
    </row>
    <row r="374" spans="1:26" x14ac:dyDescent="0.3">
      <c r="A374" s="146" t="s">
        <v>19</v>
      </c>
      <c r="B374" s="147"/>
      <c r="C374" s="40">
        <f>'Tab. RF.IS.App.3a'!C374/'Tab. RF.IS.App.3a'!C378*100</f>
        <v>1.5264780358912255</v>
      </c>
      <c r="D374" s="40">
        <f>'Tab. RF.IS.App.3a'!D374/'Tab. RF.IS.App.3a'!D378*100</f>
        <v>2.7839291363492564</v>
      </c>
      <c r="E374" s="40">
        <f>'Tab. RF.IS.App.3a'!E374/'Tab. RF.IS.App.3a'!E378*100</f>
        <v>2.8815054395765949</v>
      </c>
      <c r="F374" s="40">
        <f>'Tab. RF.IS.App.3a'!F374/'Tab. RF.IS.App.3a'!F378*100</f>
        <v>1.8291856036389984</v>
      </c>
      <c r="G374" s="102"/>
      <c r="H374" s="40">
        <f>'Tab. RF.IS.App.3a'!H374/'Tab. RF.IS.App.3a'!H378*100</f>
        <v>2.7996070726915523</v>
      </c>
      <c r="I374" s="40">
        <f>'Tab. RF.IS.App.3a'!I374/'Tab. RF.IS.App.3a'!I378*100</f>
        <v>2.34375</v>
      </c>
      <c r="J374" s="40">
        <f>'Tab. RF.IS.App.3a'!J374/'Tab. RF.IS.App.3a'!J378*100</f>
        <v>1.7350527549824148</v>
      </c>
      <c r="K374" s="40">
        <f>'Tab. RF.IS.App.3a'!K374/'Tab. RF.IS.App.3a'!K378*100</f>
        <v>1.4608798565009153</v>
      </c>
      <c r="L374" s="102"/>
      <c r="M374" s="40">
        <f>'Tab. RF.IS.App.3a'!M374/'Tab. RF.IS.App.3a'!M378*100</f>
        <v>4.4303797468354427</v>
      </c>
      <c r="N374" s="40">
        <f>'Tab. RF.IS.App.3a'!N374/'Tab. RF.IS.App.3a'!N378*100</f>
        <v>3.3057851239669422</v>
      </c>
      <c r="O374" s="40">
        <f>'Tab. RF.IS.App.3a'!O374/'Tab. RF.IS.App.3a'!O378*100</f>
        <v>2.6882350642753878</v>
      </c>
      <c r="P374" s="40">
        <f>'Tab. RF.IS.App.3a'!P374/'Tab. RF.IS.App.3a'!P378*100</f>
        <v>2.4426429290520848</v>
      </c>
      <c r="Q374" s="102"/>
      <c r="R374" s="40">
        <f>'Tab. RF.IS.App.3a'!R374/'Tab. RF.IS.App.3a'!R378*100</f>
        <v>2.5641025641025639</v>
      </c>
      <c r="S374" s="40">
        <f>'Tab. RF.IS.App.3a'!S374/'Tab. RF.IS.App.3a'!S378*100</f>
        <v>2</v>
      </c>
      <c r="T374" s="40">
        <f>'Tab. RF.IS.App.3a'!T374/'Tab. RF.IS.App.3a'!T378*100</f>
        <v>1.3546547158280708</v>
      </c>
      <c r="U374" s="40">
        <f>'Tab. RF.IS.App.3a'!U374/'Tab. RF.IS.App.3a'!U378*100</f>
        <v>1.0140746568756009</v>
      </c>
      <c r="V374" s="102"/>
      <c r="W374" s="40">
        <f>'Tab. RF.IS.App.3a'!W374/'Tab. RF.IS.App.3a'!W378*100</f>
        <v>2.9596744358120608</v>
      </c>
      <c r="X374" s="40">
        <f>'Tab. RF.IS.App.3a'!X374/'Tab. RF.IS.App.3a'!X378*100</f>
        <v>2.5787965616045847</v>
      </c>
      <c r="Y374" s="40">
        <f>'Tab. RF.IS.App.3a'!Y374/'Tab. RF.IS.App.3a'!Y378*100</f>
        <v>1.8684888685082446</v>
      </c>
      <c r="Z374" s="40">
        <f>'Tab. RF.IS.App.3a'!Z374/'Tab. RF.IS.App.3a'!Z378*100</f>
        <v>1.7702543045844552</v>
      </c>
    </row>
    <row r="375" spans="1:26" x14ac:dyDescent="0.3">
      <c r="A375" s="146" t="s">
        <v>20</v>
      </c>
      <c r="B375" s="147"/>
      <c r="C375" s="40">
        <f>'Tab. RF.IS.App.3a'!C375/'Tab. RF.IS.App.3a'!C378*100</f>
        <v>6.5083122316415274</v>
      </c>
      <c r="D375" s="40">
        <f>'Tab. RF.IS.App.3a'!D375/'Tab. RF.IS.App.3a'!D378*100</f>
        <v>7.2445428661815887</v>
      </c>
      <c r="E375" s="40">
        <f>'Tab. RF.IS.App.3a'!E375/'Tab. RF.IS.App.3a'!E378*100</f>
        <v>7.4683916495148477</v>
      </c>
      <c r="F375" s="40">
        <f>'Tab. RF.IS.App.3a'!F375/'Tab. RF.IS.App.3a'!F378*100</f>
        <v>6.8680669371118164</v>
      </c>
      <c r="G375" s="102"/>
      <c r="H375" s="40">
        <f>'Tab. RF.IS.App.3a'!H375/'Tab. RF.IS.App.3a'!H378*100</f>
        <v>7.3673870333988214</v>
      </c>
      <c r="I375" s="40">
        <f>'Tab. RF.IS.App.3a'!I375/'Tab. RF.IS.App.3a'!I378*100</f>
        <v>6.25</v>
      </c>
      <c r="J375" s="40">
        <f>'Tab. RF.IS.App.3a'!J375/'Tab. RF.IS.App.3a'!J378*100</f>
        <v>7.0072014737899853</v>
      </c>
      <c r="K375" s="40">
        <f>'Tab. RF.IS.App.3a'!K375/'Tab. RF.IS.App.3a'!K378*100</f>
        <v>5.8287257059378295</v>
      </c>
      <c r="L375" s="102"/>
      <c r="M375" s="40">
        <f>'Tab. RF.IS.App.3a'!M375/'Tab. RF.IS.App.3a'!M378*100</f>
        <v>9.1772151898734187</v>
      </c>
      <c r="N375" s="40">
        <f>'Tab. RF.IS.App.3a'!N375/'Tab. RF.IS.App.3a'!N378*100</f>
        <v>9.9173553719008272</v>
      </c>
      <c r="O375" s="40">
        <f>'Tab. RF.IS.App.3a'!O375/'Tab. RF.IS.App.3a'!O378*100</f>
        <v>7.8419880436056726</v>
      </c>
      <c r="P375" s="40">
        <f>'Tab. RF.IS.App.3a'!P375/'Tab. RF.IS.App.3a'!P378*100</f>
        <v>8.0061463466327556</v>
      </c>
      <c r="Q375" s="102"/>
      <c r="R375" s="40">
        <f>'Tab. RF.IS.App.3a'!R375/'Tab. RF.IS.App.3a'!R378*100</f>
        <v>7.1225071225071224</v>
      </c>
      <c r="S375" s="40">
        <f>'Tab. RF.IS.App.3a'!S375/'Tab. RF.IS.App.3a'!S378*100</f>
        <v>5</v>
      </c>
      <c r="T375" s="40">
        <f>'Tab. RF.IS.App.3a'!T375/'Tab. RF.IS.App.3a'!T378*100</f>
        <v>6.2843756365858621</v>
      </c>
      <c r="U375" s="40">
        <f>'Tab. RF.IS.App.3a'!U375/'Tab. RF.IS.App.3a'!U378*100</f>
        <v>4.8955328262960052</v>
      </c>
      <c r="V375" s="102"/>
      <c r="W375" s="40">
        <f>'Tab. RF.IS.App.3a'!W375/'Tab. RF.IS.App.3a'!W378*100</f>
        <v>7.5471698113207548</v>
      </c>
      <c r="X375" s="40">
        <f>'Tab. RF.IS.App.3a'!X375/'Tab. RF.IS.App.3a'!X378*100</f>
        <v>7.1633237822349569</v>
      </c>
      <c r="Y375" s="40">
        <f>'Tab. RF.IS.App.3a'!Y375/'Tab. RF.IS.App.3a'!Y378*100</f>
        <v>7.0993534886424552</v>
      </c>
      <c r="Z375" s="40">
        <f>'Tab. RF.IS.App.3a'!Z375/'Tab. RF.IS.App.3a'!Z378*100</f>
        <v>6.521275977610351</v>
      </c>
    </row>
    <row r="376" spans="1:26" x14ac:dyDescent="0.3">
      <c r="A376" s="146" t="s">
        <v>21</v>
      </c>
      <c r="B376" s="147"/>
      <c r="C376" s="40">
        <f>'Tab. RF.IS.App.3a'!C376/'Tab. RF.IS.App.3a'!C378*100</f>
        <v>2.016954750633051</v>
      </c>
      <c r="D376" s="40">
        <f>'Tab. RF.IS.App.3a'!D376/'Tab. RF.IS.App.3a'!D378*100</f>
        <v>3.511546978804176</v>
      </c>
      <c r="E376" s="40">
        <f>'Tab. RF.IS.App.3a'!E376/'Tab. RF.IS.App.3a'!E378*100</f>
        <v>3.6165833578359305</v>
      </c>
      <c r="F376" s="40">
        <f>'Tab. RF.IS.App.3a'!F376/'Tab. RF.IS.App.3a'!F378*100</f>
        <v>2.1410886773372386</v>
      </c>
      <c r="G376" s="102"/>
      <c r="H376" s="40">
        <f>'Tab. RF.IS.App.3a'!H376/'Tab. RF.IS.App.3a'!H378*100</f>
        <v>3.7819253438113951</v>
      </c>
      <c r="I376" s="40">
        <f>'Tab. RF.IS.App.3a'!I376/'Tab. RF.IS.App.3a'!I378*100</f>
        <v>3.125</v>
      </c>
      <c r="J376" s="40">
        <f>'Tab. RF.IS.App.3a'!J376/'Tab. RF.IS.App.3a'!J378*100</f>
        <v>1.9502595880087088</v>
      </c>
      <c r="K376" s="40">
        <f>'Tab. RF.IS.App.3a'!K376/'Tab. RF.IS.App.3a'!K378*100</f>
        <v>2.0877637442905486</v>
      </c>
      <c r="L376" s="102"/>
      <c r="M376" s="40">
        <f>'Tab. RF.IS.App.3a'!M376/'Tab. RF.IS.App.3a'!M378*100</f>
        <v>5.0632911392405067</v>
      </c>
      <c r="N376" s="40">
        <f>'Tab. RF.IS.App.3a'!N376/'Tab. RF.IS.App.3a'!N378*100</f>
        <v>4.1322314049586781</v>
      </c>
      <c r="O376" s="40">
        <f>'Tab. RF.IS.App.3a'!O376/'Tab. RF.IS.App.3a'!O378*100</f>
        <v>2.5084984175360447</v>
      </c>
      <c r="P376" s="40">
        <f>'Tab. RF.IS.App.3a'!P376/'Tab. RF.IS.App.3a'!P378*100</f>
        <v>2.3790600328511631</v>
      </c>
      <c r="Q376" s="102"/>
      <c r="R376" s="40">
        <f>'Tab. RF.IS.App.3a'!R376/'Tab. RF.IS.App.3a'!R378*100</f>
        <v>1.9943019943019942</v>
      </c>
      <c r="S376" s="40">
        <f>'Tab. RF.IS.App.3a'!S376/'Tab. RF.IS.App.3a'!S378*100</f>
        <v>2.5</v>
      </c>
      <c r="T376" s="40">
        <f>'Tab. RF.IS.App.3a'!T376/'Tab. RF.IS.App.3a'!T378*100</f>
        <v>2.057445508250153</v>
      </c>
      <c r="U376" s="40">
        <f>'Tab. RF.IS.App.3a'!U376/'Tab. RF.IS.App.3a'!U378*100</f>
        <v>2.8498994667366029</v>
      </c>
      <c r="V376" s="102"/>
      <c r="W376" s="40">
        <f>'Tab. RF.IS.App.3a'!W376/'Tab. RF.IS.App.3a'!W378*100</f>
        <v>3.6995930447650762</v>
      </c>
      <c r="X376" s="40">
        <f>'Tab. RF.IS.App.3a'!X376/'Tab. RF.IS.App.3a'!X378*100</f>
        <v>3.2951289398280799</v>
      </c>
      <c r="Y376" s="40">
        <f>'Tab. RF.IS.App.3a'!Y376/'Tab. RF.IS.App.3a'!Y378*100</f>
        <v>2.0493312062829796</v>
      </c>
      <c r="Z376" s="40">
        <f>'Tab. RF.IS.App.3a'!Z376/'Tab. RF.IS.App.3a'!Z378*100</f>
        <v>2.2786697914043885</v>
      </c>
    </row>
    <row r="377" spans="1:26" ht="22.8" x14ac:dyDescent="0.3">
      <c r="A377" s="135" t="s">
        <v>22</v>
      </c>
      <c r="B377" s="148"/>
      <c r="C377" s="110">
        <f>SUM(C369:C376)</f>
        <v>23.430034129692832</v>
      </c>
      <c r="D377" s="151">
        <f t="shared" ref="D377" si="794">SUM(D369:D376)</f>
        <v>30.496678266371404</v>
      </c>
      <c r="E377" s="151">
        <f t="shared" ref="E377" si="795">SUM(E369:E376)</f>
        <v>32.049397236107026</v>
      </c>
      <c r="F377" s="151">
        <f t="shared" ref="F377" si="796">SUM(F369:F376)</f>
        <v>25.849209393513192</v>
      </c>
      <c r="G377" s="173"/>
      <c r="H377" s="151">
        <f>SUM(H369:H376)</f>
        <v>30.451866404715126</v>
      </c>
      <c r="I377" s="151">
        <f t="shared" ref="I377" si="797">SUM(I369:I376)</f>
        <v>27.734375</v>
      </c>
      <c r="J377" s="151">
        <f t="shared" ref="J377" si="798">SUM(J369:J376)</f>
        <v>25.205995645620501</v>
      </c>
      <c r="K377" s="110">
        <f t="shared" ref="K377" si="799">SUM(K369:K376)</f>
        <v>21.077352663794219</v>
      </c>
      <c r="L377" s="173"/>
      <c r="M377" s="57">
        <f>SUM(M369:M376)</f>
        <v>43.35443037974683</v>
      </c>
      <c r="N377" s="57">
        <f t="shared" ref="N377" si="800">SUM(N369:N376)</f>
        <v>47.107438016528931</v>
      </c>
      <c r="O377" s="151">
        <f t="shared" ref="O377" si="801">SUM(O369:O376)</f>
        <v>33.231743054741536</v>
      </c>
      <c r="P377" s="151">
        <f t="shared" ref="P377" si="802">SUM(P369:P376)</f>
        <v>32.061675409314887</v>
      </c>
      <c r="Q377" s="173"/>
      <c r="R377" s="151">
        <f>SUM(R369:R376)</f>
        <v>30.1994301994302</v>
      </c>
      <c r="S377" s="110">
        <f t="shared" ref="S377" si="803">SUM(S369:S376)</f>
        <v>21</v>
      </c>
      <c r="T377" s="110">
        <f t="shared" ref="T377" si="804">SUM(T369:T376)</f>
        <v>22.448563862293746</v>
      </c>
      <c r="U377" s="110">
        <f t="shared" ref="U377" si="805">SUM(U369:U376)</f>
        <v>21.024565084360521</v>
      </c>
      <c r="V377" s="173"/>
      <c r="W377" s="151">
        <f>SUM(W369:W376)</f>
        <v>31.927487976322606</v>
      </c>
      <c r="X377" s="151">
        <f t="shared" ref="X377" si="806">SUM(X369:X376)</f>
        <v>32.521489971346703</v>
      </c>
      <c r="Y377" s="151">
        <f t="shared" ref="Y377" si="807">SUM(Y369:Y376)</f>
        <v>26.357770730667632</v>
      </c>
      <c r="Z377" s="151">
        <f t="shared" ref="Z377" si="808">SUM(Z369:Z376)</f>
        <v>25.086672735372161</v>
      </c>
    </row>
    <row r="378" spans="1:26" x14ac:dyDescent="0.3">
      <c r="A378" s="152" t="s">
        <v>69</v>
      </c>
      <c r="B378" s="153"/>
      <c r="C378" s="108">
        <f>C363+C368+C377</f>
        <v>99.999999999999986</v>
      </c>
      <c r="D378" s="108">
        <f t="shared" ref="D378" si="809">D363+D368+D377</f>
        <v>100</v>
      </c>
      <c r="E378" s="108">
        <f t="shared" ref="E378" si="810">E363+E368+E377</f>
        <v>100.00000000000001</v>
      </c>
      <c r="F378" s="108">
        <f t="shared" ref="F378" si="811">F363+F368+F377</f>
        <v>99.999999999999986</v>
      </c>
      <c r="G378" s="109"/>
      <c r="H378" s="108">
        <f>H363+H368+H377</f>
        <v>100</v>
      </c>
      <c r="I378" s="108">
        <f t="shared" ref="I378" si="812">I363+I368+I377</f>
        <v>100</v>
      </c>
      <c r="J378" s="108">
        <f t="shared" ref="J378" si="813">J363+J368+J377</f>
        <v>100</v>
      </c>
      <c r="K378" s="108">
        <f t="shared" ref="K378" si="814">K363+K368+K377</f>
        <v>100</v>
      </c>
      <c r="L378" s="109"/>
      <c r="M378" s="108">
        <f>M363+M368+M377</f>
        <v>100</v>
      </c>
      <c r="N378" s="108">
        <f t="shared" ref="N378" si="815">N363+N368+N377</f>
        <v>100.00000000000001</v>
      </c>
      <c r="O378" s="108">
        <f t="shared" ref="O378" si="816">O363+O368+O377</f>
        <v>100</v>
      </c>
      <c r="P378" s="108">
        <f t="shared" ref="P378" si="817">P363+P368+P377</f>
        <v>100</v>
      </c>
      <c r="Q378" s="109"/>
      <c r="R378" s="108">
        <f>R363+R368+R377</f>
        <v>100</v>
      </c>
      <c r="S378" s="108">
        <f t="shared" ref="S378" si="818">S363+S368+S377</f>
        <v>100</v>
      </c>
      <c r="T378" s="108">
        <f t="shared" ref="T378" si="819">T363+T368+T377</f>
        <v>100</v>
      </c>
      <c r="U378" s="108">
        <f t="shared" ref="U378" si="820">U363+U368+U377</f>
        <v>100</v>
      </c>
      <c r="V378" s="109"/>
      <c r="W378" s="108">
        <f>W363+W368+W377</f>
        <v>100</v>
      </c>
      <c r="X378" s="108">
        <f t="shared" ref="X378" si="821">X363+X368+X377</f>
        <v>100</v>
      </c>
      <c r="Y378" s="108">
        <f t="shared" ref="Y378" si="822">Y363+Y368+Y377</f>
        <v>100</v>
      </c>
      <c r="Z378" s="108">
        <f t="shared" ref="Z378" si="823">Z363+Z368+Z377</f>
        <v>100</v>
      </c>
    </row>
    <row r="379" spans="1:26" s="221" customFormat="1" x14ac:dyDescent="0.3">
      <c r="A379" s="175"/>
      <c r="B379" s="174"/>
      <c r="C379" s="161"/>
      <c r="D379" s="161"/>
      <c r="E379" s="161"/>
      <c r="F379" s="161"/>
      <c r="G379" s="162"/>
      <c r="H379" s="161"/>
      <c r="I379" s="161"/>
      <c r="J379" s="161"/>
      <c r="K379" s="161"/>
      <c r="L379" s="162"/>
      <c r="M379" s="161"/>
      <c r="N379" s="161"/>
      <c r="O379" s="161"/>
      <c r="P379" s="161"/>
      <c r="Q379" s="162"/>
      <c r="R379" s="161"/>
      <c r="S379" s="161"/>
      <c r="T379" s="161"/>
      <c r="U379" s="161"/>
      <c r="V379" s="162"/>
      <c r="W379" s="161"/>
      <c r="X379" s="161"/>
      <c r="Y379" s="161"/>
      <c r="Z379" s="161"/>
    </row>
    <row r="380" spans="1:26" x14ac:dyDescent="0.3">
      <c r="A380" s="208" t="s">
        <v>71</v>
      </c>
      <c r="B380" s="219"/>
      <c r="C380" s="219"/>
      <c r="D380" s="219"/>
      <c r="E380" s="219"/>
      <c r="F380" s="219"/>
      <c r="G380" s="117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  <c r="Z380" s="118"/>
    </row>
    <row r="381" spans="1:26" ht="14.4" customHeight="1" x14ac:dyDescent="0.3">
      <c r="A381" s="345" t="s">
        <v>27</v>
      </c>
      <c r="B381" s="120"/>
      <c r="C381" s="347" t="s">
        <v>23</v>
      </c>
      <c r="D381" s="347"/>
      <c r="E381" s="347"/>
      <c r="F381" s="347"/>
      <c r="G381" s="121"/>
      <c r="H381" s="349" t="s">
        <v>30</v>
      </c>
      <c r="I381" s="349"/>
      <c r="J381" s="349"/>
      <c r="K381" s="349"/>
      <c r="L381" s="122"/>
      <c r="M381" s="348" t="s">
        <v>35</v>
      </c>
      <c r="N381" s="346"/>
      <c r="O381" s="346"/>
      <c r="P381" s="346"/>
      <c r="Q381" s="123"/>
      <c r="R381" s="348" t="s">
        <v>36</v>
      </c>
      <c r="S381" s="346"/>
      <c r="T381" s="346"/>
      <c r="U381" s="346"/>
      <c r="V381" s="123"/>
      <c r="W381" s="348" t="s">
        <v>37</v>
      </c>
      <c r="X381" s="346"/>
      <c r="Y381" s="346"/>
      <c r="Z381" s="346"/>
    </row>
    <row r="382" spans="1:26" x14ac:dyDescent="0.3">
      <c r="A382" s="345"/>
      <c r="B382" s="120"/>
      <c r="C382" s="348"/>
      <c r="D382" s="348"/>
      <c r="E382" s="348"/>
      <c r="F382" s="348"/>
      <c r="G382" s="122"/>
      <c r="H382" s="350" t="s">
        <v>31</v>
      </c>
      <c r="I382" s="350"/>
      <c r="J382" s="350" t="s">
        <v>32</v>
      </c>
      <c r="K382" s="350"/>
      <c r="L382" s="124"/>
      <c r="M382" s="350" t="s">
        <v>31</v>
      </c>
      <c r="N382" s="350"/>
      <c r="O382" s="350" t="s">
        <v>32</v>
      </c>
      <c r="P382" s="350"/>
      <c r="Q382" s="125"/>
      <c r="R382" s="350" t="s">
        <v>31</v>
      </c>
      <c r="S382" s="350"/>
      <c r="T382" s="350" t="s">
        <v>32</v>
      </c>
      <c r="U382" s="350"/>
      <c r="V382" s="125"/>
      <c r="W382" s="350" t="s">
        <v>31</v>
      </c>
      <c r="X382" s="350"/>
      <c r="Y382" s="350" t="s">
        <v>32</v>
      </c>
      <c r="Z382" s="350"/>
    </row>
    <row r="383" spans="1:26" ht="16.8" x14ac:dyDescent="0.3">
      <c r="A383" s="346"/>
      <c r="B383" s="126"/>
      <c r="C383" s="127" t="s">
        <v>29</v>
      </c>
      <c r="D383" s="127" t="s">
        <v>25</v>
      </c>
      <c r="E383" s="127" t="s">
        <v>24</v>
      </c>
      <c r="F383" s="127" t="s">
        <v>26</v>
      </c>
      <c r="G383" s="128"/>
      <c r="H383" s="127" t="s">
        <v>33</v>
      </c>
      <c r="I383" s="127" t="s">
        <v>34</v>
      </c>
      <c r="J383" s="127" t="s">
        <v>33</v>
      </c>
      <c r="K383" s="127" t="s">
        <v>34</v>
      </c>
      <c r="L383" s="128"/>
      <c r="M383" s="127" t="s">
        <v>33</v>
      </c>
      <c r="N383" s="127" t="s">
        <v>34</v>
      </c>
      <c r="O383" s="127" t="s">
        <v>33</v>
      </c>
      <c r="P383" s="127" t="s">
        <v>34</v>
      </c>
      <c r="Q383" s="128"/>
      <c r="R383" s="127" t="s">
        <v>33</v>
      </c>
      <c r="S383" s="127" t="s">
        <v>34</v>
      </c>
      <c r="T383" s="127" t="s">
        <v>33</v>
      </c>
      <c r="U383" s="127" t="s">
        <v>34</v>
      </c>
      <c r="V383" s="128"/>
      <c r="W383" s="127" t="s">
        <v>33</v>
      </c>
      <c r="X383" s="127" t="s">
        <v>34</v>
      </c>
      <c r="Y383" s="127" t="s">
        <v>33</v>
      </c>
      <c r="Z383" s="127" t="s">
        <v>34</v>
      </c>
    </row>
    <row r="384" spans="1:26" x14ac:dyDescent="0.3">
      <c r="A384" s="146" t="s">
        <v>0</v>
      </c>
      <c r="B384" s="147"/>
      <c r="C384" s="40">
        <f>'Tab. RF.IS.App.3a'!C384/'Tab. RF.IS.App.3a'!C407*100</f>
        <v>6.4649694121368579</v>
      </c>
      <c r="D384" s="40">
        <f>'Tab. RF.IS.App.3a'!D384/'Tab. RF.IS.App.3a'!D407*100</f>
        <v>7.9685039370078741</v>
      </c>
      <c r="E384" s="41">
        <f>'Tab. RF.IS.App.3a'!E384/'Tab. RF.IS.App.3a'!E407*100</f>
        <v>7.837917775805975</v>
      </c>
      <c r="F384" s="41">
        <f>'Tab. RF.IS.App.3a'!F384/'Tab. RF.IS.App.3a'!F407*100</f>
        <v>6.5551250861049501</v>
      </c>
      <c r="G384" s="102"/>
      <c r="H384" s="41">
        <f>'Tab. RF.IS.App.3a'!H384/'Tab. RF.IS.App.3a'!H407*100</f>
        <v>8.1532416502946958</v>
      </c>
      <c r="I384" s="41">
        <f>'Tab. RF.IS.App.3a'!I384/'Tab. RF.IS.App.3a'!I407*100</f>
        <v>4.9792531120331951</v>
      </c>
      <c r="J384" s="41">
        <f>'Tab. RF.IS.App.3a'!J384/'Tab. RF.IS.App.3a'!J407*100</f>
        <v>6.1044405341062005</v>
      </c>
      <c r="K384" s="41">
        <f>'Tab. RF.IS.App.3a'!K384/'Tab. RF.IS.App.3a'!K407*100</f>
        <v>6.7975830815709974</v>
      </c>
      <c r="L384" s="102"/>
      <c r="M384" s="40">
        <f>'Tab. RF.IS.App.3a'!M384/'Tab. RF.IS.App.3a'!M407*100</f>
        <v>5.5555555555555554</v>
      </c>
      <c r="N384" s="40">
        <f>'Tab. RF.IS.App.3a'!N384/'Tab. RF.IS.App.3a'!N407*100</f>
        <v>7.8125</v>
      </c>
      <c r="O384" s="40">
        <f>'Tab. RF.IS.App.3a'!O384/'Tab. RF.IS.App.3a'!O407*100</f>
        <v>6.5849041073339372</v>
      </c>
      <c r="P384" s="40">
        <f>'Tab. RF.IS.App.3a'!P384/'Tab. RF.IS.App.3a'!P407*100</f>
        <v>6.7722481799413234</v>
      </c>
      <c r="Q384" s="102"/>
      <c r="R384" s="41">
        <f>'Tab. RF.IS.App.3a'!R384/'Tab. RF.IS.App.3a'!R407*100</f>
        <v>11.235955056179774</v>
      </c>
      <c r="S384" s="41">
        <f>'Tab. RF.IS.App.3a'!S384/'Tab. RF.IS.App.3a'!S407*100</f>
        <v>5.4054054054054053</v>
      </c>
      <c r="T384" s="41">
        <f>'Tab. RF.IS.App.3a'!T384/'Tab. RF.IS.App.3a'!T407*100</f>
        <v>7.9469528244583918</v>
      </c>
      <c r="U384" s="41">
        <f>'Tab. RF.IS.App.3a'!U384/'Tab. RF.IS.App.3a'!U407*100</f>
        <v>7.9889345292983487</v>
      </c>
      <c r="V384" s="102"/>
      <c r="W384" s="40">
        <f>'Tab. RF.IS.App.3a'!W384/'Tab. RF.IS.App.3a'!W407*100</f>
        <v>8.3020285499624347</v>
      </c>
      <c r="X384" s="40">
        <f>'Tab. RF.IS.App.3a'!X384/'Tab. RF.IS.App.3a'!X407*100</f>
        <v>6.1196105702364401</v>
      </c>
      <c r="Y384" s="40">
        <f>'Tab. RF.IS.App.3a'!Y384/'Tab. RF.IS.App.3a'!Y407*100</f>
        <v>6.303461507714446</v>
      </c>
      <c r="Z384" s="40">
        <f>'Tab. RF.IS.App.3a'!Z384/'Tab. RF.IS.App.3a'!Z407*100</f>
        <v>6.9290076109225147</v>
      </c>
    </row>
    <row r="385" spans="1:26" x14ac:dyDescent="0.3">
      <c r="A385" s="146" t="s">
        <v>1</v>
      </c>
      <c r="B385" s="147"/>
      <c r="C385" s="40">
        <f>'Tab. RF.IS.App.3a'!C385/'Tab. RF.IS.App.3a'!C407*100</f>
        <v>0.16663748157102429</v>
      </c>
      <c r="D385" s="40">
        <f>'Tab. RF.IS.App.3a'!D385/'Tab. RF.IS.App.3a'!D407*100</f>
        <v>0.40944881889763785</v>
      </c>
      <c r="E385" s="41">
        <f>'Tab. RF.IS.App.3a'!E385/'Tab. RF.IS.App.3a'!E407*100</f>
        <v>0.38450162673765159</v>
      </c>
      <c r="F385" s="41">
        <f>'Tab. RF.IS.App.3a'!F385/'Tab. RF.IS.App.3a'!F407*100</f>
        <v>0.16364917757329372</v>
      </c>
      <c r="G385" s="102"/>
      <c r="H385" s="41">
        <f>'Tab. RF.IS.App.3a'!H385/'Tab. RF.IS.App.3a'!H407*100</f>
        <v>0.39292730844793711</v>
      </c>
      <c r="I385" s="41">
        <f>'Tab. RF.IS.App.3a'!I385/'Tab. RF.IS.App.3a'!I407*100</f>
        <v>0.41493775933609961</v>
      </c>
      <c r="J385" s="41">
        <f>'Tab. RF.IS.App.3a'!J385/'Tab. RF.IS.App.3a'!J407*100</f>
        <v>0.15957630335023978</v>
      </c>
      <c r="K385" s="41">
        <f>'Tab. RF.IS.App.3a'!K385/'Tab. RF.IS.App.3a'!K407*100</f>
        <v>0.15105740181268881</v>
      </c>
      <c r="L385" s="102"/>
      <c r="M385" s="40">
        <f>'Tab. RF.IS.App.3a'!M385/'Tab. RF.IS.App.3a'!M407*100</f>
        <v>0.74074074074074081</v>
      </c>
      <c r="N385" s="40">
        <f>'Tab. RF.IS.App.3a'!N385/'Tab. RF.IS.App.3a'!N407*100</f>
        <v>0.390625</v>
      </c>
      <c r="O385" s="40">
        <f>'Tab. RF.IS.App.3a'!O385/'Tab. RF.IS.App.3a'!O407*100</f>
        <v>0.16462260268334841</v>
      </c>
      <c r="P385" s="40">
        <f>'Tab. RF.IS.App.3a'!P385/'Tab. RF.IS.App.3a'!P407*100</f>
        <v>0.13854177985439531</v>
      </c>
      <c r="Q385" s="102"/>
      <c r="R385" s="41">
        <f>'Tab. RF.IS.App.3a'!R385/'Tab. RF.IS.App.3a'!R407*100</f>
        <v>0</v>
      </c>
      <c r="S385" s="41">
        <f>'Tab. RF.IS.App.3a'!S385/'Tab. RF.IS.App.3a'!S407*100</f>
        <v>0.45045045045045046</v>
      </c>
      <c r="T385" s="41">
        <f>'Tab. RF.IS.App.3a'!T385/'Tab. RF.IS.App.3a'!T407*100</f>
        <v>0.25308766956873863</v>
      </c>
      <c r="U385" s="41">
        <f>'Tab. RF.IS.App.3a'!U385/'Tab. RF.IS.App.3a'!U407*100</f>
        <v>0.25987090284181402</v>
      </c>
      <c r="V385" s="102"/>
      <c r="W385" s="40">
        <f>'Tab. RF.IS.App.3a'!W385/'Tab. RF.IS.App.3a'!W407*100</f>
        <v>0.37565740045078888</v>
      </c>
      <c r="X385" s="40">
        <f>'Tab. RF.IS.App.3a'!X385/'Tab. RF.IS.App.3a'!X407*100</f>
        <v>0.41724617524339358</v>
      </c>
      <c r="Y385" s="40">
        <f>'Tab. RF.IS.App.3a'!Y385/'Tab. RF.IS.App.3a'!Y407*100</f>
        <v>0.16654675300450342</v>
      </c>
      <c r="Z385" s="40">
        <f>'Tab. RF.IS.App.3a'!Z385/'Tab. RF.IS.App.3a'!Z407*100</f>
        <v>0.15934441156385157</v>
      </c>
    </row>
    <row r="386" spans="1:26" x14ac:dyDescent="0.3">
      <c r="A386" s="146" t="s">
        <v>2</v>
      </c>
      <c r="B386" s="147"/>
      <c r="C386" s="40">
        <f>'Tab. RF.IS.App.3a'!C386/'Tab. RF.IS.App.3a'!C407*100</f>
        <v>18.740220639323056</v>
      </c>
      <c r="D386" s="40">
        <f>'Tab. RF.IS.App.3a'!D386/'Tab. RF.IS.App.3a'!D407*100</f>
        <v>13.480314960629922</v>
      </c>
      <c r="E386" s="41">
        <f>'Tab. RF.IS.App.3a'!E386/'Tab. RF.IS.App.3a'!E407*100</f>
        <v>13.250517598343686</v>
      </c>
      <c r="F386" s="41">
        <f>'Tab. RF.IS.App.3a'!F386/'Tab. RF.IS.App.3a'!F407*100</f>
        <v>18.218413916949039</v>
      </c>
      <c r="G386" s="102"/>
      <c r="H386" s="41">
        <f>'Tab. RF.IS.App.3a'!H386/'Tab. RF.IS.App.3a'!H407*100</f>
        <v>12.524557956777995</v>
      </c>
      <c r="I386" s="41">
        <f>'Tab. RF.IS.App.3a'!I386/'Tab. RF.IS.App.3a'!I407*100</f>
        <v>17.012448132780083</v>
      </c>
      <c r="J386" s="41">
        <f>'Tab. RF.IS.App.3a'!J386/'Tab. RF.IS.App.3a'!J407*100</f>
        <v>18.980954352551496</v>
      </c>
      <c r="K386" s="41">
        <f>'Tab. RF.IS.App.3a'!K386/'Tab. RF.IS.App.3a'!K407*100</f>
        <v>18.360166736777696</v>
      </c>
      <c r="L386" s="102"/>
      <c r="M386" s="40">
        <f>'Tab. RF.IS.App.3a'!M386/'Tab. RF.IS.App.3a'!M407*100</f>
        <v>12.592592592592592</v>
      </c>
      <c r="N386" s="40">
        <f>'Tab. RF.IS.App.3a'!N386/'Tab. RF.IS.App.3a'!N407*100</f>
        <v>11.328125</v>
      </c>
      <c r="O386" s="40">
        <f>'Tab. RF.IS.App.3a'!O386/'Tab. RF.IS.App.3a'!O407*100</f>
        <v>16.277059840316074</v>
      </c>
      <c r="P386" s="40">
        <f>'Tab. RF.IS.App.3a'!P386/'Tab. RF.IS.App.3a'!P407*100</f>
        <v>15.880691078995978</v>
      </c>
      <c r="Q386" s="102"/>
      <c r="R386" s="41">
        <f>'Tab. RF.IS.App.3a'!R386/'Tab. RF.IS.App.3a'!R407*100</f>
        <v>15.168539325842698</v>
      </c>
      <c r="S386" s="41">
        <f>'Tab. RF.IS.App.3a'!S386/'Tab. RF.IS.App.3a'!S407*100</f>
        <v>15.765765765765765</v>
      </c>
      <c r="T386" s="41">
        <f>'Tab. RF.IS.App.3a'!T386/'Tab. RF.IS.App.3a'!T407*100</f>
        <v>19.912937841668356</v>
      </c>
      <c r="U386" s="41">
        <f>'Tab. RF.IS.App.3a'!U386/'Tab. RF.IS.App.3a'!U407*100</f>
        <v>19.951378992371531</v>
      </c>
      <c r="V386" s="102"/>
      <c r="W386" s="40">
        <f>'Tab. RF.IS.App.3a'!W386/'Tab. RF.IS.App.3a'!W407*100</f>
        <v>12.88504883546206</v>
      </c>
      <c r="X386" s="40">
        <f>'Tab. RF.IS.App.3a'!X386/'Tab. RF.IS.App.3a'!X407*100</f>
        <v>14.603616133518777</v>
      </c>
      <c r="Y386" s="40">
        <f>'Tab. RF.IS.App.3a'!Y386/'Tab. RF.IS.App.3a'!Y407*100</f>
        <v>18.60460468462707</v>
      </c>
      <c r="Z386" s="40">
        <f>'Tab. RF.IS.App.3a'!Z386/'Tab. RF.IS.App.3a'!Z407*100</f>
        <v>17.644671859381031</v>
      </c>
    </row>
    <row r="387" spans="1:26" x14ac:dyDescent="0.3">
      <c r="A387" s="146" t="s">
        <v>3</v>
      </c>
      <c r="B387" s="147"/>
      <c r="C387" s="40">
        <f>'Tab. RF.IS.App.3a'!C387/'Tab. RF.IS.App.3a'!C407*100</f>
        <v>1.6957482022922539</v>
      </c>
      <c r="D387" s="40">
        <f>'Tab. RF.IS.App.3a'!D387/'Tab. RF.IS.App.3a'!D407*100</f>
        <v>1.826771653543307</v>
      </c>
      <c r="E387" s="40">
        <f>'Tab. RF.IS.App.3a'!E387/'Tab. RF.IS.App.3a'!E407*100</f>
        <v>1.7746228926353149</v>
      </c>
      <c r="F387" s="40">
        <f>'Tab. RF.IS.App.3a'!F387/'Tab. RF.IS.App.3a'!F407*100</f>
        <v>1.5779603180607373</v>
      </c>
      <c r="G387" s="102"/>
      <c r="H387" s="40">
        <f>'Tab. RF.IS.App.3a'!H387/'Tab. RF.IS.App.3a'!H407*100</f>
        <v>2.1119842829076618</v>
      </c>
      <c r="I387" s="40">
        <f>'Tab. RF.IS.App.3a'!I387/'Tab. RF.IS.App.3a'!I407*100</f>
        <v>2.4896265560165975</v>
      </c>
      <c r="J387" s="40">
        <f>'Tab. RF.IS.App.3a'!J387/'Tab. RF.IS.App.3a'!J407*100</f>
        <v>1.6673567263568299</v>
      </c>
      <c r="K387" s="40">
        <f>'Tab. RF.IS.App.3a'!K387/'Tab. RF.IS.App.3a'!K407*100</f>
        <v>1.5143982561474625</v>
      </c>
      <c r="L387" s="102"/>
      <c r="M387" s="40">
        <f>'Tab. RF.IS.App.3a'!M387/'Tab. RF.IS.App.3a'!M407*100</f>
        <v>1.1111111111111112</v>
      </c>
      <c r="N387" s="40">
        <f>'Tab. RF.IS.App.3a'!N387/'Tab. RF.IS.App.3a'!N407*100</f>
        <v>0.390625</v>
      </c>
      <c r="O387" s="40">
        <f>'Tab. RF.IS.App.3a'!O387/'Tab. RF.IS.App.3a'!O407*100</f>
        <v>1.3540209070705407</v>
      </c>
      <c r="P387" s="40">
        <f>'Tab. RF.IS.App.3a'!P387/'Tab. RF.IS.App.3a'!P407*100</f>
        <v>1.3664022601325654</v>
      </c>
      <c r="Q387" s="102"/>
      <c r="R387" s="40">
        <f>'Tab. RF.IS.App.3a'!R387/'Tab. RF.IS.App.3a'!R407*100</f>
        <v>1.1235955056179776</v>
      </c>
      <c r="S387" s="40">
        <f>'Tab. RF.IS.App.3a'!S387/'Tab. RF.IS.App.3a'!S407*100</f>
        <v>1.3513513513513513</v>
      </c>
      <c r="T387" s="40">
        <f>'Tab. RF.IS.App.3a'!T387/'Tab. RF.IS.App.3a'!T407*100</f>
        <v>1.6703786191536749</v>
      </c>
      <c r="U387" s="40">
        <f>'Tab. RF.IS.App.3a'!U387/'Tab. RF.IS.App.3a'!U407*100</f>
        <v>2.0202866962863606</v>
      </c>
      <c r="V387" s="102"/>
      <c r="W387" s="40">
        <f>'Tab. RF.IS.App.3a'!W387/'Tab. RF.IS.App.3a'!W407*100</f>
        <v>1.8782870022539442</v>
      </c>
      <c r="X387" s="40">
        <f>'Tab. RF.IS.App.3a'!X387/'Tab. RF.IS.App.3a'!X407*100</f>
        <v>1.3908205841446455</v>
      </c>
      <c r="Y387" s="40">
        <f>'Tab. RF.IS.App.3a'!Y387/'Tab. RF.IS.App.3a'!Y407*100</f>
        <v>1.6168358781677192</v>
      </c>
      <c r="Z387" s="40">
        <f>'Tab. RF.IS.App.3a'!Z387/'Tab. RF.IS.App.3a'!Z407*100</f>
        <v>1.5202050693296647</v>
      </c>
    </row>
    <row r="388" spans="1:26" x14ac:dyDescent="0.3">
      <c r="A388" s="146" t="s">
        <v>4</v>
      </c>
      <c r="B388" s="147"/>
      <c r="C388" s="40">
        <f>'Tab. RF.IS.App.3a'!C388/'Tab. RF.IS.App.3a'!C407*100</f>
        <v>7.8844948059944295</v>
      </c>
      <c r="D388" s="40">
        <f>'Tab. RF.IS.App.3a'!D388/'Tab. RF.IS.App.3a'!D407*100</f>
        <v>9.63779527559055</v>
      </c>
      <c r="E388" s="41">
        <f>'Tab. RF.IS.App.3a'!E388/'Tab. RF.IS.App.3a'!E407*100</f>
        <v>9.6125406684412891</v>
      </c>
      <c r="F388" s="41">
        <f>'Tab. RF.IS.App.3a'!F388/'Tab. RF.IS.App.3a'!F407*100</f>
        <v>7.7691551163262957</v>
      </c>
      <c r="G388" s="102"/>
      <c r="H388" s="41">
        <f>'Tab. RF.IS.App.3a'!H388/'Tab. RF.IS.App.3a'!H407*100</f>
        <v>10.707269155206287</v>
      </c>
      <c r="I388" s="41">
        <f>'Tab. RF.IS.App.3a'!I388/'Tab. RF.IS.App.3a'!I407*100</f>
        <v>9.9585062240663902</v>
      </c>
      <c r="J388" s="41">
        <f>'Tab. RF.IS.App.3a'!J388/'Tab. RF.IS.App.3a'!J407*100</f>
        <v>8.0633474795569811</v>
      </c>
      <c r="K388" s="41">
        <f>'Tab. RF.IS.App.3a'!K388/'Tab. RF.IS.App.3a'!K407*100</f>
        <v>8.4840720486443075</v>
      </c>
      <c r="L388" s="102"/>
      <c r="M388" s="40">
        <f>'Tab. RF.IS.App.3a'!M388/'Tab. RF.IS.App.3a'!M407*100</f>
        <v>6.666666666666667</v>
      </c>
      <c r="N388" s="40">
        <f>'Tab. RF.IS.App.3a'!N388/'Tab. RF.IS.App.3a'!N407*100</f>
        <v>8.59375</v>
      </c>
      <c r="O388" s="40">
        <f>'Tab. RF.IS.App.3a'!O388/'Tab. RF.IS.App.3a'!O407*100</f>
        <v>7.5232529426290231</v>
      </c>
      <c r="P388" s="40">
        <f>'Tab. RF.IS.App.3a'!P388/'Tab. RF.IS.App.3a'!P407*100</f>
        <v>7.0140171683146804</v>
      </c>
      <c r="Q388" s="102"/>
      <c r="R388" s="41">
        <f>'Tab. RF.IS.App.3a'!R388/'Tab. RF.IS.App.3a'!R407*100</f>
        <v>6.4606741573033712</v>
      </c>
      <c r="S388" s="41">
        <f>'Tab. RF.IS.App.3a'!S388/'Tab. RF.IS.App.3a'!S407*100</f>
        <v>9.0090090090090094</v>
      </c>
      <c r="T388" s="41">
        <f>'Tab. RF.IS.App.3a'!T388/'Tab. RF.IS.App.3a'!T407*100</f>
        <v>6.0842275764324762</v>
      </c>
      <c r="U388" s="41">
        <f>'Tab. RF.IS.App.3a'!U388/'Tab. RF.IS.App.3a'!U407*100</f>
        <v>6.002179562410932</v>
      </c>
      <c r="V388" s="102"/>
      <c r="W388" s="40">
        <f>'Tab. RF.IS.App.3a'!W388/'Tab. RF.IS.App.3a'!W407*100</f>
        <v>9.7295266716754316</v>
      </c>
      <c r="X388" s="40">
        <f>'Tab. RF.IS.App.3a'!X388/'Tab. RF.IS.App.3a'!X407*100</f>
        <v>9.1794158553546605</v>
      </c>
      <c r="Y388" s="40">
        <f>'Tab. RF.IS.App.3a'!Y388/'Tab. RF.IS.App.3a'!Y407*100</f>
        <v>7.8456844405361474</v>
      </c>
      <c r="Z388" s="40">
        <f>'Tab. RF.IS.App.3a'!Z388/'Tab. RF.IS.App.3a'!Z407*100</f>
        <v>7.6554597729589569</v>
      </c>
    </row>
    <row r="389" spans="1:26" x14ac:dyDescent="0.3">
      <c r="A389" s="146" t="s">
        <v>5</v>
      </c>
      <c r="B389" s="147"/>
      <c r="C389" s="40">
        <f>'Tab. RF.IS.App.3a'!C389/'Tab. RF.IS.App.3a'!C407*100</f>
        <v>1.8731182674220901</v>
      </c>
      <c r="D389" s="40">
        <f>'Tab. RF.IS.App.3a'!D389/'Tab. RF.IS.App.3a'!D407*100</f>
        <v>2.9606299212598426</v>
      </c>
      <c r="E389" s="41">
        <f>'Tab. RF.IS.App.3a'!E389/'Tab. RF.IS.App.3a'!E407*100</f>
        <v>2.9577048210588583</v>
      </c>
      <c r="F389" s="41">
        <f>'Tab. RF.IS.App.3a'!F389/'Tab. RF.IS.App.3a'!F407*100</f>
        <v>1.7455912274484664</v>
      </c>
      <c r="G389" s="102"/>
      <c r="H389" s="41">
        <f>'Tab. RF.IS.App.3a'!H389/'Tab. RF.IS.App.3a'!H407*100</f>
        <v>3.1434184675834969</v>
      </c>
      <c r="I389" s="41">
        <f>'Tab. RF.IS.App.3a'!I389/'Tab. RF.IS.App.3a'!I407*100</f>
        <v>4.9792531120331951</v>
      </c>
      <c r="J389" s="41">
        <f>'Tab. RF.IS.App.3a'!J389/'Tab. RF.IS.App.3a'!J407*100</f>
        <v>1.6742573232584619</v>
      </c>
      <c r="K389" s="41">
        <f>'Tab. RF.IS.App.3a'!K389/'Tab. RF.IS.App.3a'!K407*100</f>
        <v>2.1167157443879305</v>
      </c>
      <c r="L389" s="102"/>
      <c r="M389" s="40">
        <f>'Tab. RF.IS.App.3a'!M389/'Tab. RF.IS.App.3a'!M407*100</f>
        <v>1.1111111111111112</v>
      </c>
      <c r="N389" s="40">
        <f>'Tab. RF.IS.App.3a'!N389/'Tab. RF.IS.App.3a'!N407*100</f>
        <v>2.734375</v>
      </c>
      <c r="O389" s="40">
        <f>'Tab. RF.IS.App.3a'!O389/'Tab. RF.IS.App.3a'!O407*100</f>
        <v>1.4610255988147172</v>
      </c>
      <c r="P389" s="40">
        <f>'Tab. RF.IS.App.3a'!P389/'Tab. RF.IS.App.3a'!P407*100</f>
        <v>1.60273823753124</v>
      </c>
      <c r="Q389" s="102"/>
      <c r="R389" s="41">
        <f>'Tab. RF.IS.App.3a'!R389/'Tab. RF.IS.App.3a'!R407*100</f>
        <v>1.4044943820224718</v>
      </c>
      <c r="S389" s="41">
        <f>'Tab. RF.IS.App.3a'!S389/'Tab. RF.IS.App.3a'!S407*100</f>
        <v>4.0540540540540544</v>
      </c>
      <c r="T389" s="41">
        <f>'Tab. RF.IS.App.3a'!T389/'Tab. RF.IS.App.3a'!T407*100</f>
        <v>1.8121077141121682</v>
      </c>
      <c r="U389" s="41">
        <f>'Tab. RF.IS.App.3a'!U389/'Tab. RF.IS.App.3a'!U407*100</f>
        <v>1.7771816581440187</v>
      </c>
      <c r="V389" s="102"/>
      <c r="W389" s="40">
        <f>'Tab. RF.IS.App.3a'!W389/'Tab. RF.IS.App.3a'!W407*100</f>
        <v>2.7047332832456799</v>
      </c>
      <c r="X389" s="40">
        <f>'Tab. RF.IS.App.3a'!X389/'Tab. RF.IS.App.3a'!X407*100</f>
        <v>3.8942976356050067</v>
      </c>
      <c r="Y389" s="40">
        <f>'Tab. RF.IS.App.3a'!Y389/'Tab. RF.IS.App.3a'!Y407*100</f>
        <v>1.6488128547445839</v>
      </c>
      <c r="Z389" s="40">
        <f>'Tab. RF.IS.App.3a'!Z389/'Tab. RF.IS.App.3a'!Z407*100</f>
        <v>1.8893694513999544</v>
      </c>
    </row>
    <row r="390" spans="1:26" x14ac:dyDescent="0.3">
      <c r="A390" s="146" t="s">
        <v>6</v>
      </c>
      <c r="B390" s="147"/>
      <c r="C390" s="40">
        <f>'Tab. RF.IS.App.3a'!C390/'Tab. RF.IS.App.3a'!C407*100</f>
        <v>4.7375883319870535</v>
      </c>
      <c r="D390" s="40">
        <f>'Tab. RF.IS.App.3a'!D390/'Tab. RF.IS.App.3a'!D407*100</f>
        <v>1.7637795275590551</v>
      </c>
      <c r="E390" s="41">
        <f>'Tab. RF.IS.App.3a'!E390/'Tab. RF.IS.App.3a'!E407*100</f>
        <v>1.7154687962141379</v>
      </c>
      <c r="F390" s="41">
        <f>'Tab. RF.IS.App.3a'!F390/'Tab. RF.IS.App.3a'!F407*100</f>
        <v>4.2353681310149032</v>
      </c>
      <c r="G390" s="102"/>
      <c r="H390" s="41">
        <f>'Tab. RF.IS.App.3a'!H390/'Tab. RF.IS.App.3a'!H407*100</f>
        <v>1.7190569744597251</v>
      </c>
      <c r="I390" s="41">
        <f>'Tab. RF.IS.App.3a'!I390/'Tab. RF.IS.App.3a'!I407*100</f>
        <v>0.82987551867219922</v>
      </c>
      <c r="J390" s="41">
        <f>'Tab. RF.IS.App.3a'!J390/'Tab. RF.IS.App.3a'!J407*100</f>
        <v>4.1584722078459784</v>
      </c>
      <c r="K390" s="41">
        <f>'Tab. RF.IS.App.3a'!K390/'Tab. RF.IS.App.3a'!K407*100</f>
        <v>4.1779800374775329</v>
      </c>
      <c r="L390" s="102"/>
      <c r="M390" s="40">
        <f>'Tab. RF.IS.App.3a'!M390/'Tab. RF.IS.App.3a'!M407*100</f>
        <v>0.74074074074074081</v>
      </c>
      <c r="N390" s="40">
        <f>'Tab. RF.IS.App.3a'!N390/'Tab. RF.IS.App.3a'!N407*100</f>
        <v>1.5625</v>
      </c>
      <c r="O390" s="40">
        <f>'Tab. RF.IS.App.3a'!O390/'Tab. RF.IS.App.3a'!O407*100</f>
        <v>2.9961313688369415</v>
      </c>
      <c r="P390" s="40">
        <f>'Tab. RF.IS.App.3a'!P390/'Tab. RF.IS.App.3a'!P407*100</f>
        <v>3.9823970444420298</v>
      </c>
      <c r="Q390" s="102"/>
      <c r="R390" s="41">
        <f>'Tab. RF.IS.App.3a'!R390/'Tab. RF.IS.App.3a'!R407*100</f>
        <v>2.5280898876404492</v>
      </c>
      <c r="S390" s="41">
        <f>'Tab. RF.IS.App.3a'!S390/'Tab. RF.IS.App.3a'!S407*100</f>
        <v>2.7027027027027026</v>
      </c>
      <c r="T390" s="41">
        <f>'Tab. RF.IS.App.3a'!T390/'Tab. RF.IS.App.3a'!T407*100</f>
        <v>6.4284268070459598</v>
      </c>
      <c r="U390" s="41">
        <f>'Tab. RF.IS.App.3a'!U390/'Tab. RF.IS.App.3a'!U407*100</f>
        <v>6.7231117444882225</v>
      </c>
      <c r="V390" s="102"/>
      <c r="W390" s="40">
        <f>'Tab. RF.IS.App.3a'!W390/'Tab. RF.IS.App.3a'!W407*100</f>
        <v>1.7280240420736288</v>
      </c>
      <c r="X390" s="40">
        <f>'Tab. RF.IS.App.3a'!X390/'Tab. RF.IS.App.3a'!X407*100</f>
        <v>1.6689847009735743</v>
      </c>
      <c r="Y390" s="40">
        <f>'Tab. RF.IS.App.3a'!Y390/'Tab. RF.IS.App.3a'!Y407*100</f>
        <v>4.1197004823193968</v>
      </c>
      <c r="Z390" s="40">
        <f>'Tab. RF.IS.App.3a'!Z390/'Tab. RF.IS.App.3a'!Z407*100</f>
        <v>4.407209097477212</v>
      </c>
    </row>
    <row r="391" spans="1:26" x14ac:dyDescent="0.3">
      <c r="A391" s="146" t="s">
        <v>7</v>
      </c>
      <c r="B391" s="147"/>
      <c r="C391" s="40">
        <f>'Tab. RF.IS.App.3a'!C391/'Tab. RF.IS.App.3a'!C407*100</f>
        <v>9.8598550536346732</v>
      </c>
      <c r="D391" s="40">
        <f>'Tab. RF.IS.App.3a'!D391/'Tab. RF.IS.App.3a'!D407*100</f>
        <v>9.8582677165354333</v>
      </c>
      <c r="E391" s="41">
        <f>'Tab. RF.IS.App.3a'!E391/'Tab. RF.IS.App.3a'!E407*100</f>
        <v>9.6716947648624672</v>
      </c>
      <c r="F391" s="41">
        <f>'Tab. RF.IS.App.3a'!F391/'Tab. RF.IS.App.3a'!F407*100</f>
        <v>9.5183299024077535</v>
      </c>
      <c r="G391" s="102"/>
      <c r="H391" s="41">
        <f>'Tab. RF.IS.App.3a'!H391/'Tab. RF.IS.App.3a'!H407*100</f>
        <v>9.6758349705304525</v>
      </c>
      <c r="I391" s="41">
        <f>'Tab. RF.IS.App.3a'!I391/'Tab. RF.IS.App.3a'!I407*100</f>
        <v>13.692946058091287</v>
      </c>
      <c r="J391" s="41">
        <f>'Tab. RF.IS.App.3a'!J391/'Tab. RF.IS.App.3a'!J407*100</f>
        <v>9.4434668598833795</v>
      </c>
      <c r="K391" s="41">
        <f>'Tab. RF.IS.App.3a'!K391/'Tab. RF.IS.App.3a'!K407*100</f>
        <v>11.237523423457876</v>
      </c>
      <c r="L391" s="102"/>
      <c r="M391" s="40">
        <f>'Tab. RF.IS.App.3a'!M391/'Tab. RF.IS.App.3a'!M407*100</f>
        <v>7.7777777777777777</v>
      </c>
      <c r="N391" s="40">
        <f>'Tab. RF.IS.App.3a'!N391/'Tab. RF.IS.App.3a'!N407*100</f>
        <v>6.25</v>
      </c>
      <c r="O391" s="40">
        <f>'Tab. RF.IS.App.3a'!O391/'Tab. RF.IS.App.3a'!O407*100</f>
        <v>9.0048563667791583</v>
      </c>
      <c r="P391" s="40">
        <f>'Tab. RF.IS.App.3a'!P391/'Tab. RF.IS.App.3a'!P407*100</f>
        <v>8.627621427795285</v>
      </c>
      <c r="Q391" s="102"/>
      <c r="R391" s="41">
        <f>'Tab. RF.IS.App.3a'!R391/'Tab. RF.IS.App.3a'!R407*100</f>
        <v>10.674157303370785</v>
      </c>
      <c r="S391" s="41">
        <f>'Tab. RF.IS.App.3a'!S391/'Tab. RF.IS.App.3a'!S407*100</f>
        <v>9.9099099099099099</v>
      </c>
      <c r="T391" s="41">
        <f>'Tab. RF.IS.App.3a'!T391/'Tab. RF.IS.App.3a'!T407*100</f>
        <v>8.0380643855031373</v>
      </c>
      <c r="U391" s="41">
        <f>'Tab. RF.IS.App.3a'!U391/'Tab. RF.IS.App.3a'!U407*100</f>
        <v>7.7290636264565356</v>
      </c>
      <c r="V391" s="102"/>
      <c r="W391" s="40">
        <f>'Tab. RF.IS.App.3a'!W391/'Tab. RF.IS.App.3a'!W407*100</f>
        <v>9.6168294515401964</v>
      </c>
      <c r="X391" s="40">
        <f>'Tab. RF.IS.App.3a'!X391/'Tab. RF.IS.App.3a'!X407*100</f>
        <v>9.8748261474269814</v>
      </c>
      <c r="Y391" s="40">
        <f>'Tab. RF.IS.App.3a'!Y391/'Tab. RF.IS.App.3a'!Y407*100</f>
        <v>9.2799850774109309</v>
      </c>
      <c r="Z391" s="40">
        <f>'Tab. RF.IS.App.3a'!Z391/'Tab. RF.IS.App.3a'!Z407*100</f>
        <v>9.8724254990647164</v>
      </c>
    </row>
    <row r="392" spans="1:26" x14ac:dyDescent="0.3">
      <c r="A392" s="136" t="s">
        <v>8</v>
      </c>
      <c r="B392" s="148"/>
      <c r="C392" s="57">
        <f>SUM(C384:C391)</f>
        <v>51.422632194361448</v>
      </c>
      <c r="D392" s="57">
        <f t="shared" ref="D392" si="824">SUM(D384:D391)</f>
        <v>47.905511811023615</v>
      </c>
      <c r="E392" s="57">
        <f t="shared" ref="E392" si="825">SUM(E384:E391)</f>
        <v>47.204968944099384</v>
      </c>
      <c r="F392" s="57">
        <f t="shared" ref="F392" si="826">SUM(F384:F391)</f>
        <v>49.783592875885432</v>
      </c>
      <c r="G392" s="172"/>
      <c r="H392" s="57">
        <f t="shared" ref="H392" si="827">SUM(H384:H391)</f>
        <v>48.428290766208256</v>
      </c>
      <c r="I392" s="57">
        <f t="shared" ref="I392" si="828">SUM(I384:I391)</f>
        <v>54.356846473029044</v>
      </c>
      <c r="J392" s="57">
        <f t="shared" ref="J392" si="829">SUM(J384:J391)</f>
        <v>50.251871786909568</v>
      </c>
      <c r="K392" s="57">
        <f t="shared" ref="K392" si="830">SUM(K384:K391)</f>
        <v>52.839496730276494</v>
      </c>
      <c r="L392" s="172"/>
      <c r="M392" s="42">
        <f t="shared" ref="M392" si="831">SUM(M384:M391)</f>
        <v>36.296296296296291</v>
      </c>
      <c r="N392" s="42">
        <f t="shared" ref="N392" si="832">SUM(N384:N391)</f>
        <v>39.0625</v>
      </c>
      <c r="O392" s="57">
        <f t="shared" ref="O392" si="833">SUM(O384:O391)</f>
        <v>45.36587373446374</v>
      </c>
      <c r="P392" s="57">
        <f t="shared" ref="P392" si="834">SUM(P384:P391)</f>
        <v>45.384657177007497</v>
      </c>
      <c r="Q392" s="172"/>
      <c r="R392" s="57">
        <f t="shared" ref="R392" si="835">SUM(R384:R391)</f>
        <v>48.595505617977523</v>
      </c>
      <c r="S392" s="57">
        <f t="shared" ref="S392" si="836">SUM(S384:S391)</f>
        <v>48.648648648648646</v>
      </c>
      <c r="T392" s="57">
        <f t="shared" ref="T392" si="837">SUM(T384:T391)</f>
        <v>52.146183437942895</v>
      </c>
      <c r="U392" s="57">
        <f t="shared" ref="U392" si="838">SUM(U384:U391)</f>
        <v>52.452007712297757</v>
      </c>
      <c r="V392" s="107"/>
      <c r="W392" s="57">
        <f t="shared" ref="W392" si="839">SUM(W384:W391)</f>
        <v>47.22013523666417</v>
      </c>
      <c r="X392" s="57">
        <f t="shared" ref="X392" si="840">SUM(X384:X391)</f>
        <v>47.14881780250348</v>
      </c>
      <c r="Y392" s="57">
        <f t="shared" ref="Y392" si="841">SUM(Y384:Y391)</f>
        <v>49.585631678524791</v>
      </c>
      <c r="Z392" s="57">
        <f t="shared" ref="Z392" si="842">SUM(Z384:Z391)</f>
        <v>50.077692772097912</v>
      </c>
    </row>
    <row r="393" spans="1:26" x14ac:dyDescent="0.3">
      <c r="A393" s="146" t="s">
        <v>9</v>
      </c>
      <c r="B393" s="147"/>
      <c r="C393" s="40">
        <f>'Tab. RF.IS.App.3a'!C393/'Tab. RF.IS.App.3a'!C407*100</f>
        <v>9.4073919257079268</v>
      </c>
      <c r="D393" s="40">
        <f>'Tab. RF.IS.App.3a'!D393/'Tab. RF.IS.App.3a'!D407*100</f>
        <v>7.590551181102362</v>
      </c>
      <c r="E393" s="40">
        <f>'Tab. RF.IS.App.3a'!E393/'Tab. RF.IS.App.3a'!E407*100</f>
        <v>7.3942620526471465</v>
      </c>
      <c r="F393" s="40">
        <f>'Tab. RF.IS.App.3a'!F393/'Tab. RF.IS.App.3a'!F407*100</f>
        <v>8.7801168240114364</v>
      </c>
      <c r="G393" s="102"/>
      <c r="H393" s="40">
        <f>'Tab. RF.IS.App.3a'!H393/'Tab. RF.IS.App.3a'!H407*100</f>
        <v>6.7779960707269158</v>
      </c>
      <c r="I393" s="40">
        <f>'Tab. RF.IS.App.3a'!I393/'Tab. RF.IS.App.3a'!I407*100</f>
        <v>9.9585062240663902</v>
      </c>
      <c r="J393" s="40">
        <f>'Tab. RF.IS.App.3a'!J393/'Tab. RF.IS.App.3a'!J407*100</f>
        <v>8.9535244798675091</v>
      </c>
      <c r="K393" s="40">
        <f>'Tab. RF.IS.App.3a'!K393/'Tab. RF.IS.App.3a'!K407*100</f>
        <v>10.161000420666182</v>
      </c>
      <c r="L393" s="102"/>
      <c r="M393" s="40">
        <f>'Tab. RF.IS.App.3a'!M393/'Tab. RF.IS.App.3a'!M407*100</f>
        <v>4.8148148148148149</v>
      </c>
      <c r="N393" s="40">
        <f>'Tab. RF.IS.App.3a'!N393/'Tab. RF.IS.App.3a'!N407*100</f>
        <v>7.8125</v>
      </c>
      <c r="O393" s="40">
        <f>'Tab. RF.IS.App.3a'!O393/'Tab. RF.IS.App.3a'!O407*100</f>
        <v>6.4902461107910119</v>
      </c>
      <c r="P393" s="40">
        <f>'Tab. RF.IS.App.3a'!P393/'Tab. RF.IS.App.3a'!P407*100</f>
        <v>7.155275453656416</v>
      </c>
      <c r="Q393" s="102"/>
      <c r="R393" s="40">
        <f>'Tab. RF.IS.App.3a'!R393/'Tab. RF.IS.App.3a'!R407*100</f>
        <v>10.393258426966293</v>
      </c>
      <c r="S393" s="40">
        <f>'Tab. RF.IS.App.3a'!S393/'Tab. RF.IS.App.3a'!S407*100</f>
        <v>8.1081081081081088</v>
      </c>
      <c r="T393" s="40">
        <f>'Tab. RF.IS.App.3a'!T393/'Tab. RF.IS.App.3a'!T407*100</f>
        <v>9.4047378011743277</v>
      </c>
      <c r="U393" s="40">
        <f>'Tab. RF.IS.App.3a'!U393/'Tab. RF.IS.App.3a'!U407*100</f>
        <v>10.202028669628636</v>
      </c>
      <c r="V393" s="102"/>
      <c r="W393" s="40">
        <f>'Tab. RF.IS.App.3a'!W393/'Tab. RF.IS.App.3a'!W407*100</f>
        <v>7.0623591284748306</v>
      </c>
      <c r="X393" s="40">
        <f>'Tab. RF.IS.App.3a'!X393/'Tab. RF.IS.App.3a'!X407*100</f>
        <v>8.6230876216968007</v>
      </c>
      <c r="Y393" s="40">
        <f>'Tab. RF.IS.App.3a'!Y393/'Tab. RF.IS.App.3a'!Y407*100</f>
        <v>8.5844858368641237</v>
      </c>
      <c r="Z393" s="40">
        <f>'Tab. RF.IS.App.3a'!Z393/'Tab. RF.IS.App.3a'!Z407*100</f>
        <v>9.0707548570354035</v>
      </c>
    </row>
    <row r="394" spans="1:26" x14ac:dyDescent="0.3">
      <c r="A394" s="146" t="s">
        <v>10</v>
      </c>
      <c r="B394" s="147"/>
      <c r="C394" s="40">
        <f>'Tab. RF.IS.App.3a'!C394/'Tab. RF.IS.App.3a'!C407*100</f>
        <v>1.2754828250419419</v>
      </c>
      <c r="D394" s="40">
        <f>'Tab. RF.IS.App.3a'!D394/'Tab. RF.IS.App.3a'!D407*100</f>
        <v>1.4173228346456692</v>
      </c>
      <c r="E394" s="40">
        <f>'Tab. RF.IS.App.3a'!E394/'Tab. RF.IS.App.3a'!E407*100</f>
        <v>1.3901212658976634</v>
      </c>
      <c r="F394" s="40">
        <f>'Tab. RF.IS.App.3a'!F394/'Tab. RF.IS.App.3a'!F407*100</f>
        <v>1.312378806037898</v>
      </c>
      <c r="G394" s="102"/>
      <c r="H394" s="40">
        <f>'Tab. RF.IS.App.3a'!H394/'Tab. RF.IS.App.3a'!H407*100</f>
        <v>1.2278978388998034</v>
      </c>
      <c r="I394" s="40">
        <f>'Tab. RF.IS.App.3a'!I394/'Tab. RF.IS.App.3a'!I407*100</f>
        <v>0.41493775933609961</v>
      </c>
      <c r="J394" s="40">
        <f>'Tab. RF.IS.App.3a'!J394/'Tab. RF.IS.App.3a'!J407*100</f>
        <v>1.2757478521892143</v>
      </c>
      <c r="K394" s="40">
        <f>'Tab. RF.IS.App.3a'!K394/'Tab. RF.IS.App.3a'!K407*100</f>
        <v>1.3881984014685074</v>
      </c>
      <c r="L394" s="102"/>
      <c r="M394" s="40">
        <f>'Tab. RF.IS.App.3a'!M394/'Tab. RF.IS.App.3a'!M407*100</f>
        <v>1.8518518518518516</v>
      </c>
      <c r="N394" s="40">
        <f>'Tab. RF.IS.App.3a'!N394/'Tab. RF.IS.App.3a'!N407*100</f>
        <v>1.171875</v>
      </c>
      <c r="O394" s="40">
        <f>'Tab. RF.IS.App.3a'!O394/'Tab. RF.IS.App.3a'!O407*100</f>
        <v>1.3787142974730431</v>
      </c>
      <c r="P394" s="40">
        <f>'Tab. RF.IS.App.3a'!P394/'Tab. RF.IS.App.3a'!P407*100</f>
        <v>1.3039226339237204</v>
      </c>
      <c r="Q394" s="102"/>
      <c r="R394" s="40">
        <f>'Tab. RF.IS.App.3a'!R394/'Tab. RF.IS.App.3a'!R407*100</f>
        <v>1.6853932584269662</v>
      </c>
      <c r="S394" s="40">
        <f>'Tab. RF.IS.App.3a'!S394/'Tab. RF.IS.App.3a'!S407*100</f>
        <v>3.1531531531531529</v>
      </c>
      <c r="T394" s="40">
        <f>'Tab. RF.IS.App.3a'!T394/'Tab. RF.IS.App.3a'!T407*100</f>
        <v>1.2350678274954445</v>
      </c>
      <c r="U394" s="40">
        <f>'Tab. RF.IS.App.3a'!U394/'Tab. RF.IS.App.3a'!U407*100</f>
        <v>1.2909715818593344</v>
      </c>
      <c r="V394" s="102"/>
      <c r="W394" s="40">
        <f>'Tab. RF.IS.App.3a'!W394/'Tab. RF.IS.App.3a'!W407*100</f>
        <v>1.3523666416228399</v>
      </c>
      <c r="X394" s="40">
        <f>'Tab. RF.IS.App.3a'!X394/'Tab. RF.IS.App.3a'!X407*100</f>
        <v>1.52990264255911</v>
      </c>
      <c r="Y394" s="40">
        <f>'Tab. RF.IS.App.3a'!Y394/'Tab. RF.IS.App.3a'!Y407*100</f>
        <v>1.2897380552668747</v>
      </c>
      <c r="Z394" s="40">
        <f>'Tab. RF.IS.App.3a'!Z394/'Tab. RF.IS.App.3a'!Z407*100</f>
        <v>1.3460149051356407</v>
      </c>
    </row>
    <row r="395" spans="1:26" x14ac:dyDescent="0.3">
      <c r="A395" s="146" t="s">
        <v>11</v>
      </c>
      <c r="B395" s="147"/>
      <c r="C395" s="40">
        <f>'Tab. RF.IS.App.3a'!C395/'Tab. RF.IS.App.3a'!C407*100</f>
        <v>3.0627404239935379</v>
      </c>
      <c r="D395" s="40">
        <f>'Tab. RF.IS.App.3a'!D395/'Tab. RF.IS.App.3a'!D407*100</f>
        <v>3.0866141732283467</v>
      </c>
      <c r="E395" s="40">
        <f>'Tab. RF.IS.App.3a'!E395/'Tab. RF.IS.App.3a'!E407*100</f>
        <v>2.9577048210588583</v>
      </c>
      <c r="F395" s="40">
        <f>'Tab. RF.IS.App.3a'!F395/'Tab. RF.IS.App.3a'!F407*100</f>
        <v>3.1320302452348625</v>
      </c>
      <c r="G395" s="102"/>
      <c r="H395" s="40">
        <f>'Tab. RF.IS.App.3a'!H395/'Tab. RF.IS.App.3a'!H407*100</f>
        <v>2.7504911591355601</v>
      </c>
      <c r="I395" s="40">
        <f>'Tab. RF.IS.App.3a'!I395/'Tab. RF.IS.App.3a'!I407*100</f>
        <v>5.394190871369295</v>
      </c>
      <c r="J395" s="40">
        <f>'Tab. RF.IS.App.3a'!J395/'Tab. RF.IS.App.3a'!J407*100</f>
        <v>3.0914674119311321</v>
      </c>
      <c r="K395" s="40">
        <f>'Tab. RF.IS.App.3a'!K395/'Tab. RF.IS.App.3a'!K407*100</f>
        <v>3.4915293127844276</v>
      </c>
      <c r="L395" s="102"/>
      <c r="M395" s="40">
        <f>'Tab. RF.IS.App.3a'!M395/'Tab. RF.IS.App.3a'!M407*100</f>
        <v>0.37037037037037041</v>
      </c>
      <c r="N395" s="40">
        <f>'Tab. RF.IS.App.3a'!N395/'Tab. RF.IS.App.3a'!N407*100</f>
        <v>3.515625</v>
      </c>
      <c r="O395" s="40">
        <f>'Tab. RF.IS.App.3a'!O395/'Tab. RF.IS.App.3a'!O407*100</f>
        <v>2.934397892830686</v>
      </c>
      <c r="P395" s="40">
        <f>'Tab. RF.IS.App.3a'!P395/'Tab. RF.IS.App.3a'!P407*100</f>
        <v>3.0452026513093555</v>
      </c>
      <c r="Q395" s="102"/>
      <c r="R395" s="40">
        <f>'Tab. RF.IS.App.3a'!R395/'Tab. RF.IS.App.3a'!R407*100</f>
        <v>2.8089887640449436</v>
      </c>
      <c r="S395" s="40">
        <f>'Tab. RF.IS.App.3a'!S395/'Tab. RF.IS.App.3a'!S407*100</f>
        <v>4.954954954954955</v>
      </c>
      <c r="T395" s="40">
        <f>'Tab. RF.IS.App.3a'!T395/'Tab. RF.IS.App.3a'!T407*100</f>
        <v>2.8851994330836201</v>
      </c>
      <c r="U395" s="40">
        <f>'Tab. RF.IS.App.3a'!U395/'Tab. RF.IS.App.3a'!U407*100</f>
        <v>2.8250482018610112</v>
      </c>
      <c r="V395" s="102"/>
      <c r="W395" s="40">
        <f>'Tab. RF.IS.App.3a'!W395/'Tab. RF.IS.App.3a'!W407*100</f>
        <v>2.5169045830202856</v>
      </c>
      <c r="X395" s="40">
        <f>'Tab. RF.IS.App.3a'!X395/'Tab. RF.IS.App.3a'!X407*100</f>
        <v>4.5897079276773303</v>
      </c>
      <c r="Y395" s="40">
        <f>'Tab. RF.IS.App.3a'!Y395/'Tab. RF.IS.App.3a'!Y407*100</f>
        <v>3.0524688890665388</v>
      </c>
      <c r="Z395" s="40">
        <f>'Tab. RF.IS.App.3a'!Z395/'Tab. RF.IS.App.3a'!Z407*100</f>
        <v>3.2502301091657677</v>
      </c>
    </row>
    <row r="396" spans="1:26" x14ac:dyDescent="0.3">
      <c r="A396" s="146" t="s">
        <v>12</v>
      </c>
      <c r="B396" s="147"/>
      <c r="C396" s="40">
        <f>'Tab. RF.IS.App.3a'!C396/'Tab. RF.IS.App.3a'!C407*100</f>
        <v>11.630166468019725</v>
      </c>
      <c r="D396" s="40">
        <f>'Tab. RF.IS.App.3a'!D396/'Tab. RF.IS.App.3a'!D407*100</f>
        <v>10.866141732283465</v>
      </c>
      <c r="E396" s="40">
        <f>'Tab. RF.IS.App.3a'!E396/'Tab. RF.IS.App.3a'!E407*100</f>
        <v>10.973084886128365</v>
      </c>
      <c r="F396" s="40">
        <f>'Tab. RF.IS.App.3a'!F396/'Tab. RF.IS.App.3a'!F407*100</f>
        <v>11.385762123377942</v>
      </c>
      <c r="G396" s="102"/>
      <c r="H396" s="40">
        <f>'Tab. RF.IS.App.3a'!H396/'Tab. RF.IS.App.3a'!H407*100</f>
        <v>9.6758349705304525</v>
      </c>
      <c r="I396" s="40">
        <f>'Tab. RF.IS.App.3a'!I396/'Tab. RF.IS.App.3a'!I407*100</f>
        <v>9.9585062240663902</v>
      </c>
      <c r="J396" s="40">
        <f>'Tab. RF.IS.App.3a'!J396/'Tab. RF.IS.App.3a'!J407*100</f>
        <v>11.257461270399888</v>
      </c>
      <c r="K396" s="40">
        <f>'Tab. RF.IS.App.3a'!K396/'Tab. RF.IS.App.3a'!K407*100</f>
        <v>11.256644613560749</v>
      </c>
      <c r="L396" s="102"/>
      <c r="M396" s="40">
        <f>'Tab. RF.IS.App.3a'!M396/'Tab. RF.IS.App.3a'!M407*100</f>
        <v>14.814814814814813</v>
      </c>
      <c r="N396" s="40">
        <f>'Tab. RF.IS.App.3a'!N396/'Tab. RF.IS.App.3a'!N407*100</f>
        <v>9.765625</v>
      </c>
      <c r="O396" s="40">
        <f>'Tab. RF.IS.App.3a'!O396/'Tab. RF.IS.App.3a'!O407*100</f>
        <v>11.198452547534776</v>
      </c>
      <c r="P396" s="40">
        <f>'Tab. RF.IS.App.3a'!P396/'Tab. RF.IS.App.3a'!P407*100</f>
        <v>11.235466695642724</v>
      </c>
      <c r="Q396" s="102"/>
      <c r="R396" s="40">
        <f>'Tab. RF.IS.App.3a'!R396/'Tab. RF.IS.App.3a'!R407*100</f>
        <v>14.325842696629213</v>
      </c>
      <c r="S396" s="40">
        <f>'Tab. RF.IS.App.3a'!S396/'Tab. RF.IS.App.3a'!S407*100</f>
        <v>15.315315315315313</v>
      </c>
      <c r="T396" s="40">
        <f>'Tab. RF.IS.App.3a'!T396/'Tab. RF.IS.App.3a'!T407*100</f>
        <v>12.684753998785178</v>
      </c>
      <c r="U396" s="40">
        <f>'Tab. RF.IS.App.3a'!U396/'Tab. RF.IS.App.3a'!U407*100</f>
        <v>12.968396345041496</v>
      </c>
      <c r="V396" s="102"/>
      <c r="W396" s="40">
        <f>'Tab. RF.IS.App.3a'!W396/'Tab. RF.IS.App.3a'!W407*100</f>
        <v>10.818933132982719</v>
      </c>
      <c r="X396" s="40">
        <f>'Tab. RF.IS.App.3a'!X396/'Tab. RF.IS.App.3a'!X407*100</f>
        <v>11.543810848400557</v>
      </c>
      <c r="Y396" s="40">
        <f>'Tab. RF.IS.App.3a'!Y396/'Tab. RF.IS.App.3a'!Y407*100</f>
        <v>11.341833879606684</v>
      </c>
      <c r="Z396" s="40">
        <f>'Tab. RF.IS.App.3a'!Z396/'Tab. RF.IS.App.3a'!Z407*100</f>
        <v>11.451023862073061</v>
      </c>
    </row>
    <row r="397" spans="1:26" x14ac:dyDescent="0.3">
      <c r="A397" s="149" t="s">
        <v>13</v>
      </c>
      <c r="B397" s="150"/>
      <c r="C397" s="42">
        <f>SUM(C393:C396)</f>
        <v>25.37578164276313</v>
      </c>
      <c r="D397" s="110">
        <f t="shared" ref="D397" si="843">SUM(D393:D396)</f>
        <v>22.960629921259844</v>
      </c>
      <c r="E397" s="110">
        <f t="shared" ref="E397" si="844">SUM(E393:E396)</f>
        <v>22.715173025732035</v>
      </c>
      <c r="F397" s="110">
        <f t="shared" ref="F397" si="845">SUM(F393:F396)</f>
        <v>24.610287998662137</v>
      </c>
      <c r="G397" s="107"/>
      <c r="H397" s="110">
        <f>SUM(H393:H396)</f>
        <v>20.43222003929273</v>
      </c>
      <c r="I397" s="151">
        <f t="shared" ref="I397" si="846">SUM(I393:I396)</f>
        <v>25.726141078838175</v>
      </c>
      <c r="J397" s="110">
        <f t="shared" ref="J397" si="847">SUM(J393:J396)</f>
        <v>24.578201014387744</v>
      </c>
      <c r="K397" s="42">
        <f t="shared" ref="K397" si="848">SUM(K393:K396)</f>
        <v>26.297372748479866</v>
      </c>
      <c r="L397" s="107"/>
      <c r="M397" s="110">
        <f>SUM(M393:M396)</f>
        <v>21.851851851851848</v>
      </c>
      <c r="N397" s="110">
        <f t="shared" ref="N397" si="849">SUM(N393:N396)</f>
        <v>22.265625</v>
      </c>
      <c r="O397" s="110">
        <f t="shared" ref="O397" si="850">SUM(O393:O396)</f>
        <v>22.001810848629518</v>
      </c>
      <c r="P397" s="110">
        <f t="shared" ref="P397" si="851">SUM(P393:P396)</f>
        <v>22.739867434532215</v>
      </c>
      <c r="Q397" s="107"/>
      <c r="R397" s="110">
        <f>SUM(R393:R396)</f>
        <v>29.213483146067418</v>
      </c>
      <c r="S397" s="42">
        <f t="shared" ref="S397" si="852">SUM(S393:S396)</f>
        <v>31.531531531531531</v>
      </c>
      <c r="T397" s="42">
        <f t="shared" ref="T397" si="853">SUM(T393:T396)</f>
        <v>26.209759060538573</v>
      </c>
      <c r="U397" s="42">
        <f t="shared" ref="U397" si="854">SUM(U393:U396)</f>
        <v>27.286444798390477</v>
      </c>
      <c r="V397" s="107"/>
      <c r="W397" s="110">
        <f>SUM(W393:W396)</f>
        <v>21.750563486100674</v>
      </c>
      <c r="X397" s="110">
        <f t="shared" ref="X397" si="855">SUM(X393:X396)</f>
        <v>26.286509040333797</v>
      </c>
      <c r="Y397" s="110">
        <f t="shared" ref="Y397" si="856">SUM(Y393:Y396)</f>
        <v>24.26852666080422</v>
      </c>
      <c r="Z397" s="110">
        <f t="shared" ref="Z397" si="857">SUM(Z393:Z396)</f>
        <v>25.118023733409874</v>
      </c>
    </row>
    <row r="398" spans="1:26" x14ac:dyDescent="0.3">
      <c r="A398" s="146" t="s">
        <v>14</v>
      </c>
      <c r="B398" s="147"/>
      <c r="C398" s="40">
        <f>'Tab. RF.IS.App.3a'!C398/'Tab. RF.IS.App.3a'!C407*100</f>
        <v>1.9369488959560754</v>
      </c>
      <c r="D398" s="40">
        <f>'Tab. RF.IS.App.3a'!D398/'Tab. RF.IS.App.3a'!D407*100</f>
        <v>2.2677165354330708</v>
      </c>
      <c r="E398" s="40">
        <f>'Tab. RF.IS.App.3a'!E398/'Tab. RF.IS.App.3a'!E407*100</f>
        <v>2.2774327122153206</v>
      </c>
      <c r="F398" s="40">
        <f>'Tab. RF.IS.App.3a'!F398/'Tab. RF.IS.App.3a'!F407*100</f>
        <v>2.0685096775991751</v>
      </c>
      <c r="G398" s="102"/>
      <c r="H398" s="40">
        <f>'Tab. RF.IS.App.3a'!H398/'Tab. RF.IS.App.3a'!H407*100</f>
        <v>2.5540275049115913</v>
      </c>
      <c r="I398" s="40">
        <f>'Tab. RF.IS.App.3a'!I398/'Tab. RF.IS.App.3a'!I407*100</f>
        <v>2.4896265560165975</v>
      </c>
      <c r="J398" s="40">
        <f>'Tab. RF.IS.App.3a'!J398/'Tab. RF.IS.App.3a'!J407*100</f>
        <v>2.0468895559465894</v>
      </c>
      <c r="K398" s="40">
        <f>'Tab. RF.IS.App.3a'!K398/'Tab. RF.IS.App.3a'!K407*100</f>
        <v>2.1530460055833873</v>
      </c>
      <c r="L398" s="102"/>
      <c r="M398" s="40">
        <f>'Tab. RF.IS.App.3a'!M398/'Tab. RF.IS.App.3a'!M407*100</f>
        <v>1.8518518518518516</v>
      </c>
      <c r="N398" s="40">
        <f>'Tab. RF.IS.App.3a'!N398/'Tab. RF.IS.App.3a'!N407*100</f>
        <v>3.515625</v>
      </c>
      <c r="O398" s="40">
        <f>'Tab. RF.IS.App.3a'!O398/'Tab. RF.IS.App.3a'!O407*100</f>
        <v>2.1112848794139434</v>
      </c>
      <c r="P398" s="40">
        <f>'Tab. RF.IS.App.3a'!P398/'Tab. RF.IS.App.3a'!P407*100</f>
        <v>2.3035966532652394</v>
      </c>
      <c r="Q398" s="102"/>
      <c r="R398" s="40">
        <f>'Tab. RF.IS.App.3a'!R398/'Tab. RF.IS.App.3a'!R407*100</f>
        <v>0.5617977528089888</v>
      </c>
      <c r="S398" s="40">
        <f>'Tab. RF.IS.App.3a'!S398/'Tab. RF.IS.App.3a'!S407*100</f>
        <v>1.3513513513513513</v>
      </c>
      <c r="T398" s="40">
        <f>'Tab. RF.IS.App.3a'!T398/'Tab. RF.IS.App.3a'!T407*100</f>
        <v>1.7007491395019236</v>
      </c>
      <c r="U398" s="40">
        <f>'Tab. RF.IS.App.3a'!U398/'Tab. RF.IS.App.3a'!U407*100</f>
        <v>1.3999497024059016</v>
      </c>
      <c r="V398" s="102"/>
      <c r="W398" s="40">
        <f>'Tab. RF.IS.App.3a'!W398/'Tab. RF.IS.App.3a'!W407*100</f>
        <v>2.2163786626596544</v>
      </c>
      <c r="X398" s="40">
        <f>'Tab. RF.IS.App.3a'!X398/'Tab. RF.IS.App.3a'!X407*100</f>
        <v>2.5034770514603615</v>
      </c>
      <c r="Y398" s="40">
        <f>'Tab. RF.IS.App.3a'!Y398/'Tab. RF.IS.App.3a'!Y407*100</f>
        <v>2.0345351347030141</v>
      </c>
      <c r="Z398" s="40">
        <f>'Tab. RF.IS.App.3a'!Z398/'Tab. RF.IS.App.3a'!Z407*100</f>
        <v>2.1189837587466225</v>
      </c>
    </row>
    <row r="399" spans="1:26" x14ac:dyDescent="0.3">
      <c r="A399" s="146" t="s">
        <v>15</v>
      </c>
      <c r="B399" s="147"/>
      <c r="C399" s="40">
        <f>'Tab. RF.IS.App.3a'!C399/'Tab. RF.IS.App.3a'!C407*100</f>
        <v>0.28865001045014715</v>
      </c>
      <c r="D399" s="40">
        <f>'Tab. RF.IS.App.3a'!D399/'Tab. RF.IS.App.3a'!D407*100</f>
        <v>0.78740157480314954</v>
      </c>
      <c r="E399" s="40">
        <f>'Tab. RF.IS.App.3a'!E399/'Tab. RF.IS.App.3a'!E407*100</f>
        <v>0.79858030168589167</v>
      </c>
      <c r="F399" s="40">
        <f>'Tab. RF.IS.App.3a'!F399/'Tab. RF.IS.App.3a'!F407*100</f>
        <v>0.31137142788884598</v>
      </c>
      <c r="G399" s="102"/>
      <c r="H399" s="40">
        <f>'Tab. RF.IS.App.3a'!H399/'Tab. RF.IS.App.3a'!H407*100</f>
        <v>0.83497053045186642</v>
      </c>
      <c r="I399" s="40">
        <f>'Tab. RF.IS.App.3a'!I399/'Tab. RF.IS.App.3a'!I407*100</f>
        <v>0.82987551867219922</v>
      </c>
      <c r="J399" s="40">
        <f>'Tab. RF.IS.App.3a'!J399/'Tab. RF.IS.App.3a'!J407*100</f>
        <v>0.30103853983369561</v>
      </c>
      <c r="K399" s="40">
        <f>'Tab. RF.IS.App.3a'!K399/'Tab. RF.IS.App.3a'!K407*100</f>
        <v>0.27343301847106966</v>
      </c>
      <c r="L399" s="102"/>
      <c r="M399" s="40">
        <f>'Tab. RF.IS.App.3a'!M399/'Tab. RF.IS.App.3a'!M407*100</f>
        <v>0.74074074074074081</v>
      </c>
      <c r="N399" s="40">
        <f>'Tab. RF.IS.App.3a'!N399/'Tab. RF.IS.App.3a'!N407*100</f>
        <v>1.953125</v>
      </c>
      <c r="O399" s="40">
        <f>'Tab. RF.IS.App.3a'!O399/'Tab. RF.IS.App.3a'!O407*100</f>
        <v>0.33747633550086426</v>
      </c>
      <c r="P399" s="40">
        <f>'Tab. RF.IS.App.3a'!P399/'Tab. RF.IS.App.3a'!P407*100</f>
        <v>0.4074758231011627</v>
      </c>
      <c r="Q399" s="102"/>
      <c r="R399" s="40">
        <f>'Tab. RF.IS.App.3a'!R399/'Tab. RF.IS.App.3a'!R407*100</f>
        <v>0.2808988764044944</v>
      </c>
      <c r="S399" s="40">
        <f>'Tab. RF.IS.App.3a'!S399/'Tab. RF.IS.App.3a'!S407*100</f>
        <v>0</v>
      </c>
      <c r="T399" s="40">
        <f>'Tab. RF.IS.App.3a'!T399/'Tab. RF.IS.App.3a'!T407*100</f>
        <v>0.33407572383073497</v>
      </c>
      <c r="U399" s="40">
        <f>'Tab. RF.IS.App.3a'!U399/'Tab. RF.IS.App.3a'!U407*100</f>
        <v>0.20957330874339844</v>
      </c>
      <c r="V399" s="102"/>
      <c r="W399" s="40">
        <f>'Tab. RF.IS.App.3a'!W399/'Tab. RF.IS.App.3a'!W407*100</f>
        <v>0.75131480090157776</v>
      </c>
      <c r="X399" s="40">
        <f>'Tab. RF.IS.App.3a'!X399/'Tab. RF.IS.App.3a'!X407*100</f>
        <v>0.97357440890125169</v>
      </c>
      <c r="Y399" s="40">
        <f>'Tab. RF.IS.App.3a'!Y399/'Tab. RF.IS.App.3a'!Y407*100</f>
        <v>0.30911077357635836</v>
      </c>
      <c r="Z399" s="40">
        <f>'Tab. RF.IS.App.3a'!Z399/'Tab. RF.IS.App.3a'!Z407*100</f>
        <v>0.31472995575965712</v>
      </c>
    </row>
    <row r="400" spans="1:26" x14ac:dyDescent="0.3">
      <c r="A400" s="146" t="s">
        <v>16</v>
      </c>
      <c r="B400" s="147"/>
      <c r="C400" s="40">
        <f>'Tab. RF.IS.App.3a'!C400/'Tab. RF.IS.App.3a'!C407*100</f>
        <v>5.1866622230004911</v>
      </c>
      <c r="D400" s="40">
        <f>'Tab. RF.IS.App.3a'!D400/'Tab. RF.IS.App.3a'!D407*100</f>
        <v>6.5511811023622055</v>
      </c>
      <c r="E400" s="40">
        <f>'Tab. RF.IS.App.3a'!E400/'Tab. RF.IS.App.3a'!E407*100</f>
        <v>6.8914522330671399</v>
      </c>
      <c r="F400" s="40">
        <f>'Tab. RF.IS.App.3a'!F400/'Tab. RF.IS.App.3a'!F407*100</f>
        <v>5.5664610765806479</v>
      </c>
      <c r="G400" s="102"/>
      <c r="H400" s="40">
        <f>'Tab. RF.IS.App.3a'!H400/'Tab. RF.IS.App.3a'!H407*100</f>
        <v>6.9253438113948924</v>
      </c>
      <c r="I400" s="40">
        <f>'Tab. RF.IS.App.3a'!I400/'Tab. RF.IS.App.3a'!I407*100</f>
        <v>2.4896265560165975</v>
      </c>
      <c r="J400" s="40">
        <f>'Tab. RF.IS.App.3a'!J400/'Tab. RF.IS.App.3a'!J407*100</f>
        <v>5.5946589379981368</v>
      </c>
      <c r="K400" s="40">
        <f>'Tab. RF.IS.App.3a'!K400/'Tab. RF.IS.App.3a'!K407*100</f>
        <v>3.9542621132739297</v>
      </c>
      <c r="L400" s="102"/>
      <c r="M400" s="40">
        <f>'Tab. RF.IS.App.3a'!M400/'Tab. RF.IS.App.3a'!M407*100</f>
        <v>9.2592592592592595</v>
      </c>
      <c r="N400" s="40">
        <f>'Tab. RF.IS.App.3a'!N400/'Tab. RF.IS.App.3a'!N407*100</f>
        <v>6.25</v>
      </c>
      <c r="O400" s="40">
        <f>'Tab. RF.IS.App.3a'!O400/'Tab. RF.IS.App.3a'!O407*100</f>
        <v>7.0746563503168991</v>
      </c>
      <c r="P400" s="40">
        <f>'Tab. RF.IS.App.3a'!P400/'Tab. RF.IS.App.3a'!P407*100</f>
        <v>6.8102792567640984</v>
      </c>
      <c r="Q400" s="102"/>
      <c r="R400" s="40">
        <f>'Tab. RF.IS.App.3a'!R400/'Tab. RF.IS.App.3a'!R407*100</f>
        <v>8.4269662921348321</v>
      </c>
      <c r="S400" s="40">
        <f>'Tab. RF.IS.App.3a'!S400/'Tab. RF.IS.App.3a'!S407*100</f>
        <v>6.756756756756757</v>
      </c>
      <c r="T400" s="40">
        <f>'Tab. RF.IS.App.3a'!T400/'Tab. RF.IS.App.3a'!T407*100</f>
        <v>5.7197813322534934</v>
      </c>
      <c r="U400" s="40">
        <f>'Tab. RF.IS.App.3a'!U400/'Tab. RF.IS.App.3a'!U407*100</f>
        <v>5.3231620420823207</v>
      </c>
      <c r="V400" s="102"/>
      <c r="W400" s="40">
        <f>'Tab. RF.IS.App.3a'!W400/'Tab. RF.IS.App.3a'!W407*100</f>
        <v>7.3628850488354614</v>
      </c>
      <c r="X400" s="40">
        <f>'Tab. RF.IS.App.3a'!X400/'Tab. RF.IS.App.3a'!X407*100</f>
        <v>5.1460361613351875</v>
      </c>
      <c r="Y400" s="40">
        <f>'Tab. RF.IS.App.3a'!Y400/'Tab. RF.IS.App.3a'!Y407*100</f>
        <v>5.8424600953979802</v>
      </c>
      <c r="Z400" s="40">
        <f>'Tab. RF.IS.App.3a'!Z400/'Tab. RF.IS.App.3a'!Z407*100</f>
        <v>5.1564247468799174</v>
      </c>
    </row>
    <row r="401" spans="1:27" x14ac:dyDescent="0.3">
      <c r="A401" s="146" t="s">
        <v>17</v>
      </c>
      <c r="B401" s="147"/>
      <c r="C401" s="40">
        <f>'Tab. RF.IS.App.3a'!C401/'Tab. RF.IS.App.3a'!C407*100</f>
        <v>5.3657269065869819</v>
      </c>
      <c r="D401" s="40">
        <f>'Tab. RF.IS.App.3a'!D401/'Tab. RF.IS.App.3a'!D407*100</f>
        <v>6.5826771653543306</v>
      </c>
      <c r="E401" s="40">
        <f>'Tab. RF.IS.App.3a'!E401/'Tab. RF.IS.App.3a'!E407*100</f>
        <v>6.8322981366459627</v>
      </c>
      <c r="F401" s="40">
        <f>'Tab. RF.IS.App.3a'!F401/'Tab. RF.IS.App.3a'!F407*100</f>
        <v>6.3385188753996662</v>
      </c>
      <c r="G401" s="102"/>
      <c r="H401" s="40">
        <f>'Tab. RF.IS.App.3a'!H401/'Tab. RF.IS.App.3a'!H407*100</f>
        <v>7.4165029469548127</v>
      </c>
      <c r="I401" s="40">
        <f>'Tab. RF.IS.App.3a'!I401/'Tab. RF.IS.App.3a'!I407*100</f>
        <v>5.809128630705394</v>
      </c>
      <c r="J401" s="40">
        <f>'Tab. RF.IS.App.3a'!J401/'Tab. RF.IS.App.3a'!J407*100</f>
        <v>5.9854052375530484</v>
      </c>
      <c r="K401" s="40">
        <f>'Tab. RF.IS.App.3a'!K401/'Tab. RF.IS.App.3a'!K407*100</f>
        <v>4.7191097173888101</v>
      </c>
      <c r="L401" s="102"/>
      <c r="M401" s="40">
        <f>'Tab. RF.IS.App.3a'!M401/'Tab. RF.IS.App.3a'!M407*100</f>
        <v>10.37037037037037</v>
      </c>
      <c r="N401" s="40">
        <f>'Tab. RF.IS.App.3a'!N401/'Tab. RF.IS.App.3a'!N407*100</f>
        <v>8.203125</v>
      </c>
      <c r="O401" s="40">
        <f>'Tab. RF.IS.App.3a'!O401/'Tab. RF.IS.App.3a'!O407*100</f>
        <v>9.4740307844267022</v>
      </c>
      <c r="P401" s="40">
        <f>'Tab. RF.IS.App.3a'!P401/'Tab. RF.IS.App.3a'!P407*100</f>
        <v>8.6466369662066729</v>
      </c>
      <c r="Q401" s="102"/>
      <c r="R401" s="40">
        <f>'Tab. RF.IS.App.3a'!R401/'Tab. RF.IS.App.3a'!R407*100</f>
        <v>3.3707865168539324</v>
      </c>
      <c r="S401" s="40">
        <f>'Tab. RF.IS.App.3a'!S401/'Tab. RF.IS.App.3a'!S407*100</f>
        <v>2.2522522522522523</v>
      </c>
      <c r="T401" s="40">
        <f>'Tab. RF.IS.App.3a'!T401/'Tab. RF.IS.App.3a'!T407*100</f>
        <v>4.7782952014577846</v>
      </c>
      <c r="U401" s="40">
        <f>'Tab. RF.IS.App.3a'!U401/'Tab. RF.IS.App.3a'!U407*100</f>
        <v>4.6525274541034456</v>
      </c>
      <c r="V401" s="102"/>
      <c r="W401" s="40">
        <f>'Tab. RF.IS.App.3a'!W401/'Tab. RF.IS.App.3a'!W407*100</f>
        <v>7.1750563486100676</v>
      </c>
      <c r="X401" s="40">
        <f>'Tab. RF.IS.App.3a'!X401/'Tab. RF.IS.App.3a'!X407*100</f>
        <v>5.563282336578582</v>
      </c>
      <c r="Y401" s="40">
        <f>'Tab. RF.IS.App.3a'!Y401/'Tab. RF.IS.App.3a'!Y407*100</f>
        <v>6.4706744477309677</v>
      </c>
      <c r="Z401" s="40">
        <f>'Tab. RF.IS.App.3a'!Z401/'Tab. RF.IS.App.3a'!Z407*100</f>
        <v>6.1421827215233726</v>
      </c>
    </row>
    <row r="402" spans="1:27" x14ac:dyDescent="0.3">
      <c r="A402" s="146" t="s">
        <v>18</v>
      </c>
      <c r="B402" s="147"/>
      <c r="C402" s="40">
        <f>'Tab. RF.IS.App.3a'!C402/'Tab. RF.IS.App.3a'!C407*100</f>
        <v>0.52872095847619904</v>
      </c>
      <c r="D402" s="40">
        <f>'Tab. RF.IS.App.3a'!D402/'Tab. RF.IS.App.3a'!D407*100</f>
        <v>1.2283464566929132</v>
      </c>
      <c r="E402" s="40">
        <f>'Tab. RF.IS.App.3a'!E402/'Tab. RF.IS.App.3a'!E407*100</f>
        <v>1.2126589766341318</v>
      </c>
      <c r="F402" s="40">
        <f>'Tab. RF.IS.App.3a'!F402/'Tab. RF.IS.App.3a'!F407*100</f>
        <v>0.60801044806428106</v>
      </c>
      <c r="G402" s="102"/>
      <c r="H402" s="40">
        <f>'Tab. RF.IS.App.3a'!H402/'Tab. RF.IS.App.3a'!H407*100</f>
        <v>1.424361493123772</v>
      </c>
      <c r="I402" s="40">
        <f>'Tab. RF.IS.App.3a'!I402/'Tab. RF.IS.App.3a'!I407*100</f>
        <v>0</v>
      </c>
      <c r="J402" s="40">
        <f>'Tab. RF.IS.App.3a'!J402/'Tab. RF.IS.App.3a'!J407*100</f>
        <v>0.58827588586412727</v>
      </c>
      <c r="K402" s="40">
        <f>'Tab. RF.IS.App.3a'!K402/'Tab. RF.IS.App.3a'!K407*100</f>
        <v>0.55260239397300093</v>
      </c>
      <c r="L402" s="102"/>
      <c r="M402" s="40">
        <f>'Tab. RF.IS.App.3a'!M402/'Tab. RF.IS.App.3a'!M407*100</f>
        <v>1.8518518518518516</v>
      </c>
      <c r="N402" s="40">
        <f>'Tab. RF.IS.App.3a'!N402/'Tab. RF.IS.App.3a'!N407*100</f>
        <v>2.34375</v>
      </c>
      <c r="O402" s="40">
        <f>'Tab. RF.IS.App.3a'!O402/'Tab. RF.IS.App.3a'!O407*100</f>
        <v>0.81076631821549106</v>
      </c>
      <c r="P402" s="40">
        <f>'Tab. RF.IS.App.3a'!P402/'Tab. RF.IS.App.3a'!P407*100</f>
        <v>0.74432250353145712</v>
      </c>
      <c r="Q402" s="102"/>
      <c r="R402" s="40">
        <f>'Tab. RF.IS.App.3a'!R402/'Tab. RF.IS.App.3a'!R407*100</f>
        <v>0.2808988764044944</v>
      </c>
      <c r="S402" s="40">
        <f>'Tab. RF.IS.App.3a'!S402/'Tab. RF.IS.App.3a'!S407*100</f>
        <v>0</v>
      </c>
      <c r="T402" s="40">
        <f>'Tab. RF.IS.App.3a'!T402/'Tab. RF.IS.App.3a'!T407*100</f>
        <v>0.47580481878922859</v>
      </c>
      <c r="U402" s="40">
        <f>'Tab. RF.IS.App.3a'!U402/'Tab. RF.IS.App.3a'!U407*100</f>
        <v>0.3185514292899656</v>
      </c>
      <c r="V402" s="102"/>
      <c r="W402" s="40">
        <f>'Tab. RF.IS.App.3a'!W402/'Tab. RF.IS.App.3a'!W407*100</f>
        <v>1.3148009015777611</v>
      </c>
      <c r="X402" s="40">
        <f>'Tab. RF.IS.App.3a'!X402/'Tab. RF.IS.App.3a'!X407*100</f>
        <v>0.83449235048678716</v>
      </c>
      <c r="Y402" s="40">
        <f>'Tab. RF.IS.App.3a'!Y402/'Tab. RF.IS.App.3a'!Y407*100</f>
        <v>0.61688917312868063</v>
      </c>
      <c r="Z402" s="40">
        <f>'Tab. RF.IS.App.3a'!Z402/'Tab. RF.IS.App.3a'!Z407*100</f>
        <v>0.59481982204891182</v>
      </c>
    </row>
    <row r="403" spans="1:27" x14ac:dyDescent="0.3">
      <c r="A403" s="146" t="s">
        <v>19</v>
      </c>
      <c r="B403" s="147"/>
      <c r="C403" s="40">
        <f>'Tab. RF.IS.App.3a'!C403/'Tab. RF.IS.App.3a'!C407*100</f>
        <v>1.5019968254147578</v>
      </c>
      <c r="D403" s="40">
        <f>'Tab. RF.IS.App.3a'!D403/'Tab. RF.IS.App.3a'!D407*100</f>
        <v>2.8031496062992125</v>
      </c>
      <c r="E403" s="40">
        <f>'Tab. RF.IS.App.3a'!E403/'Tab. RF.IS.App.3a'!E407*100</f>
        <v>2.9872818692694469</v>
      </c>
      <c r="F403" s="40">
        <f>'Tab. RF.IS.App.3a'!F403/'Tab. RF.IS.App.3a'!F407*100</f>
        <v>1.7631108474319819</v>
      </c>
      <c r="G403" s="102"/>
      <c r="H403" s="40">
        <f>'Tab. RF.IS.App.3a'!H403/'Tab. RF.IS.App.3a'!H407*100</f>
        <v>2.8487229862475441</v>
      </c>
      <c r="I403" s="40">
        <f>'Tab. RF.IS.App.3a'!I403/'Tab. RF.IS.App.3a'!I407*100</f>
        <v>2.4896265560165975</v>
      </c>
      <c r="J403" s="40">
        <f>'Tab. RF.IS.App.3a'!J403/'Tab. RF.IS.App.3a'!J407*100</f>
        <v>1.6854707932236139</v>
      </c>
      <c r="K403" s="40">
        <f>'Tab. RF.IS.App.3a'!K403/'Tab. RF.IS.App.3a'!K407*100</f>
        <v>1.4761558759417186</v>
      </c>
      <c r="L403" s="102"/>
      <c r="M403" s="40">
        <f>'Tab. RF.IS.App.3a'!M403/'Tab. RF.IS.App.3a'!M407*100</f>
        <v>5.5555555555555554</v>
      </c>
      <c r="N403" s="40">
        <f>'Tab. RF.IS.App.3a'!N403/'Tab. RF.IS.App.3a'!N407*100</f>
        <v>4.296875</v>
      </c>
      <c r="O403" s="40">
        <f>'Tab. RF.IS.App.3a'!O403/'Tab. RF.IS.App.3a'!O407*100</f>
        <v>2.4734546053173103</v>
      </c>
      <c r="P403" s="40">
        <f>'Tab. RF.IS.App.3a'!P403/'Tab. RF.IS.App.3a'!P407*100</f>
        <v>2.2682820819298057</v>
      </c>
      <c r="Q403" s="102"/>
      <c r="R403" s="40">
        <f>'Tab. RF.IS.App.3a'!R403/'Tab. RF.IS.App.3a'!R407*100</f>
        <v>1.6853932584269662</v>
      </c>
      <c r="S403" s="40">
        <f>'Tab. RF.IS.App.3a'!S403/'Tab. RF.IS.App.3a'!S407*100</f>
        <v>2.2522522522522523</v>
      </c>
      <c r="T403" s="40">
        <f>'Tab. RF.IS.App.3a'!T403/'Tab. RF.IS.App.3a'!T407*100</f>
        <v>1.3363028953229399</v>
      </c>
      <c r="U403" s="40">
        <f>'Tab. RF.IS.App.3a'!U403/'Tab. RF.IS.App.3a'!U407*100</f>
        <v>1.1233129348646156</v>
      </c>
      <c r="V403" s="102"/>
      <c r="W403" s="40">
        <f>'Tab. RF.IS.App.3a'!W403/'Tab. RF.IS.App.3a'!W407*100</f>
        <v>2.9676934635612322</v>
      </c>
      <c r="X403" s="40">
        <f>'Tab. RF.IS.App.3a'!X403/'Tab. RF.IS.App.3a'!X407*100</f>
        <v>3.05980528511822</v>
      </c>
      <c r="Y403" s="40">
        <f>'Tab. RF.IS.App.3a'!Y403/'Tab. RF.IS.App.3a'!Y407*100</f>
        <v>1.7900445012924027</v>
      </c>
      <c r="Z403" s="40">
        <f>'Tab. RF.IS.App.3a'!Z403/'Tab. RF.IS.App.3a'!Z407*100</f>
        <v>1.7230970219420223</v>
      </c>
    </row>
    <row r="404" spans="1:27" x14ac:dyDescent="0.3">
      <c r="A404" s="146" t="s">
        <v>20</v>
      </c>
      <c r="B404" s="147"/>
      <c r="C404" s="40">
        <f>'Tab. RF.IS.App.3a'!C404/'Tab. RF.IS.App.3a'!C407*100</f>
        <v>6.4203444594449559</v>
      </c>
      <c r="D404" s="40">
        <f>'Tab. RF.IS.App.3a'!D404/'Tab. RF.IS.App.3a'!D407*100</f>
        <v>6.0472440944881889</v>
      </c>
      <c r="E404" s="40">
        <f>'Tab. RF.IS.App.3a'!E404/'Tab. RF.IS.App.3a'!E407*100</f>
        <v>6.1816030760130136</v>
      </c>
      <c r="F404" s="40">
        <f>'Tab. RF.IS.App.3a'!F404/'Tab. RF.IS.App.3a'!F407*100</f>
        <v>6.8354390058412013</v>
      </c>
      <c r="G404" s="102"/>
      <c r="H404" s="40">
        <f>'Tab. RF.IS.App.3a'!H404/'Tab. RF.IS.App.3a'!H407*100</f>
        <v>6.3359528487229868</v>
      </c>
      <c r="I404" s="40">
        <f>'Tab. RF.IS.App.3a'!I404/'Tab. RF.IS.App.3a'!I407*100</f>
        <v>2.904564315352697</v>
      </c>
      <c r="J404" s="40">
        <f>'Tab. RF.IS.App.3a'!J404/'Tab. RF.IS.App.3a'!J407*100</f>
        <v>7.0679363764965668</v>
      </c>
      <c r="K404" s="40">
        <f>'Tab. RF.IS.App.3a'!K404/'Tab. RF.IS.App.3a'!K407*100</f>
        <v>5.682817698573559</v>
      </c>
      <c r="L404" s="102"/>
      <c r="M404" s="40">
        <f>'Tab. RF.IS.App.3a'!M404/'Tab. RF.IS.App.3a'!M407*100</f>
        <v>8.1481481481481488</v>
      </c>
      <c r="N404" s="40">
        <f>'Tab. RF.IS.App.3a'!N404/'Tab. RF.IS.App.3a'!N407*100</f>
        <v>7.8125</v>
      </c>
      <c r="O404" s="40">
        <f>'Tab. RF.IS.App.3a'!O404/'Tab. RF.IS.App.3a'!O407*100</f>
        <v>7.8566137130628029</v>
      </c>
      <c r="P404" s="40">
        <f>'Tab. RF.IS.App.3a'!P404/'Tab. RF.IS.App.3a'!P407*100</f>
        <v>8.0870368358144074</v>
      </c>
      <c r="Q404" s="102"/>
      <c r="R404" s="40">
        <f>'Tab. RF.IS.App.3a'!R404/'Tab. RF.IS.App.3a'!R407*100</f>
        <v>5.8988764044943816</v>
      </c>
      <c r="S404" s="40">
        <f>'Tab. RF.IS.App.3a'!S404/'Tab. RF.IS.App.3a'!S407*100</f>
        <v>4.5045045045045047</v>
      </c>
      <c r="T404" s="40">
        <f>'Tab. RF.IS.App.3a'!T404/'Tab. RF.IS.App.3a'!T407*100</f>
        <v>5.3553350880745088</v>
      </c>
      <c r="U404" s="40">
        <f>'Tab. RF.IS.App.3a'!U404/'Tab. RF.IS.App.3a'!U407*100</f>
        <v>4.9123983569452596</v>
      </c>
      <c r="V404" s="102"/>
      <c r="W404" s="40">
        <f>'Tab. RF.IS.App.3a'!W404/'Tab. RF.IS.App.3a'!W407*100</f>
        <v>6.4613072877535691</v>
      </c>
      <c r="X404" s="40">
        <f>'Tab. RF.IS.App.3a'!X404/'Tab. RF.IS.App.3a'!X407*100</f>
        <v>5.1460361613351875</v>
      </c>
      <c r="Y404" s="40">
        <f>'Tab. RF.IS.App.3a'!Y404/'Tab. RF.IS.App.3a'!Y407*100</f>
        <v>7.0829003117755214</v>
      </c>
      <c r="Z404" s="40">
        <f>'Tab. RF.IS.App.3a'!Z404/'Tab. RF.IS.App.3a'!Z407*100</f>
        <v>6.4677995625451556</v>
      </c>
    </row>
    <row r="405" spans="1:27" x14ac:dyDescent="0.3">
      <c r="A405" s="146" t="s">
        <v>21</v>
      </c>
      <c r="B405" s="147"/>
      <c r="C405" s="40">
        <f>'Tab. RF.IS.App.3a'!C405/'Tab. RF.IS.App.3a'!C407*100</f>
        <v>1.9725358835458198</v>
      </c>
      <c r="D405" s="40">
        <f>'Tab. RF.IS.App.3a'!D405/'Tab. RF.IS.App.3a'!D407*100</f>
        <v>2.8661417322834648</v>
      </c>
      <c r="E405" s="40">
        <f>'Tab. RF.IS.App.3a'!E405/'Tab. RF.IS.App.3a'!E407*100</f>
        <v>2.8985507246376812</v>
      </c>
      <c r="F405" s="40">
        <f>'Tab. RF.IS.App.3a'!F405/'Tab. RF.IS.App.3a'!F407*100</f>
        <v>2.1146977666466253</v>
      </c>
      <c r="G405" s="102"/>
      <c r="H405" s="40">
        <f>'Tab. RF.IS.App.3a'!H405/'Tab. RF.IS.App.3a'!H407*100</f>
        <v>2.7996070726915523</v>
      </c>
      <c r="I405" s="40">
        <f>'Tab. RF.IS.App.3a'!I405/'Tab. RF.IS.App.3a'!I407*100</f>
        <v>2.904564315352697</v>
      </c>
      <c r="J405" s="40">
        <f>'Tab. RF.IS.App.3a'!J405/'Tab. RF.IS.App.3a'!J407*100</f>
        <v>1.9002518717869097</v>
      </c>
      <c r="K405" s="40">
        <f>'Tab. RF.IS.App.3a'!K405/'Tab. RF.IS.App.3a'!K407*100</f>
        <v>2.0517036980381662</v>
      </c>
      <c r="L405" s="102"/>
      <c r="M405" s="40">
        <f>'Tab. RF.IS.App.3a'!M405/'Tab. RF.IS.App.3a'!M407*100</f>
        <v>4.0740740740740744</v>
      </c>
      <c r="N405" s="40">
        <f>'Tab. RF.IS.App.3a'!N405/'Tab. RF.IS.App.3a'!N407*100</f>
        <v>4.296875</v>
      </c>
      <c r="O405" s="40">
        <f>'Tab. RF.IS.App.3a'!O405/'Tab. RF.IS.App.3a'!O407*100</f>
        <v>2.4940324306527284</v>
      </c>
      <c r="P405" s="40">
        <f>'Tab. RF.IS.App.3a'!P405/'Tab. RF.IS.App.3a'!P407*100</f>
        <v>2.6078452678474409</v>
      </c>
      <c r="Q405" s="102"/>
      <c r="R405" s="40">
        <f>'Tab. RF.IS.App.3a'!R405/'Tab. RF.IS.App.3a'!R407*100</f>
        <v>1.6853932584269662</v>
      </c>
      <c r="S405" s="40">
        <f>'Tab. RF.IS.App.3a'!S405/'Tab. RF.IS.App.3a'!S407*100</f>
        <v>2.7027027027027026</v>
      </c>
      <c r="T405" s="40">
        <f>'Tab. RF.IS.App.3a'!T405/'Tab. RF.IS.App.3a'!T407*100</f>
        <v>1.9437133022879125</v>
      </c>
      <c r="U405" s="40">
        <f>'Tab. RF.IS.App.3a'!U405/'Tab. RF.IS.App.3a'!U407*100</f>
        <v>2.3220722608768547</v>
      </c>
      <c r="V405" s="102"/>
      <c r="W405" s="40">
        <f>'Tab. RF.IS.App.3a'!W405/'Tab. RF.IS.App.3a'!W407*100</f>
        <v>2.779864763335838</v>
      </c>
      <c r="X405" s="40">
        <f>'Tab. RF.IS.App.3a'!X405/'Tab. RF.IS.App.3a'!X407*100</f>
        <v>3.3379694019471486</v>
      </c>
      <c r="Y405" s="40">
        <f>'Tab. RF.IS.App.3a'!Y405/'Tab. RF.IS.App.3a'!Y407*100</f>
        <v>1.999227223066059</v>
      </c>
      <c r="Z405" s="40">
        <f>'Tab. RF.IS.App.3a'!Z405/'Tab. RF.IS.App.3a'!Z407*100</f>
        <v>2.2862459050465662</v>
      </c>
    </row>
    <row r="406" spans="1:27" ht="22.8" x14ac:dyDescent="0.3">
      <c r="A406" s="135" t="s">
        <v>22</v>
      </c>
      <c r="B406" s="148"/>
      <c r="C406" s="110">
        <f>SUM(C398:C405)</f>
        <v>23.201586162875429</v>
      </c>
      <c r="D406" s="151">
        <f t="shared" ref="D406" si="858">SUM(D398:D405)</f>
        <v>29.133858267716533</v>
      </c>
      <c r="E406" s="151">
        <f t="shared" ref="E406" si="859">SUM(E398:E405)</f>
        <v>30.079858030168587</v>
      </c>
      <c r="F406" s="151">
        <f t="shared" ref="F406" si="860">SUM(F398:F405)</f>
        <v>25.606119125452427</v>
      </c>
      <c r="G406" s="173"/>
      <c r="H406" s="151">
        <f>SUM(H398:H405)</f>
        <v>31.139489194499014</v>
      </c>
      <c r="I406" s="110">
        <f t="shared" ref="I406" si="861">SUM(I398:I405)</f>
        <v>19.91701244813278</v>
      </c>
      <c r="J406" s="151">
        <f t="shared" ref="J406" si="862">SUM(J398:J405)</f>
        <v>25.169927198702691</v>
      </c>
      <c r="K406" s="110">
        <f t="shared" ref="K406" si="863">SUM(K398:K405)</f>
        <v>20.86313052124364</v>
      </c>
      <c r="L406" s="173"/>
      <c r="M406" s="57">
        <f>SUM(M398:M405)</f>
        <v>41.851851851851848</v>
      </c>
      <c r="N406" s="57">
        <f t="shared" ref="N406" si="864">SUM(N398:N405)</f>
        <v>38.671875</v>
      </c>
      <c r="O406" s="151">
        <f t="shared" ref="O406" si="865">SUM(O398:O405)</f>
        <v>32.632315416906742</v>
      </c>
      <c r="P406" s="151">
        <f t="shared" ref="P406" si="866">SUM(P398:P405)</f>
        <v>31.875475388460284</v>
      </c>
      <c r="Q406" s="173"/>
      <c r="R406" s="151">
        <f>SUM(R398:R405)</f>
        <v>22.191011235955056</v>
      </c>
      <c r="S406" s="110">
        <f t="shared" ref="S406" si="867">SUM(S398:S405)</f>
        <v>19.81981981981982</v>
      </c>
      <c r="T406" s="110">
        <f t="shared" ref="T406" si="868">SUM(T398:T405)</f>
        <v>21.644057501518525</v>
      </c>
      <c r="U406" s="110">
        <f t="shared" ref="U406" si="869">SUM(U398:U405)</f>
        <v>20.261547489311763</v>
      </c>
      <c r="V406" s="173"/>
      <c r="W406" s="151">
        <f>SUM(W398:W405)</f>
        <v>31.029301277235163</v>
      </c>
      <c r="X406" s="151">
        <f t="shared" ref="X406" si="870">SUM(X398:X405)</f>
        <v>26.564673157162723</v>
      </c>
      <c r="Y406" s="151">
        <f t="shared" ref="Y406" si="871">SUM(Y398:Y405)</f>
        <v>26.145841660670982</v>
      </c>
      <c r="Z406" s="151">
        <f t="shared" ref="Z406" si="872">SUM(Z398:Z405)</f>
        <v>24.804283494492225</v>
      </c>
    </row>
    <row r="407" spans="1:27" x14ac:dyDescent="0.3">
      <c r="A407" s="152" t="s">
        <v>70</v>
      </c>
      <c r="B407" s="153"/>
      <c r="C407" s="108">
        <f>C392+C397+C406</f>
        <v>100</v>
      </c>
      <c r="D407" s="108">
        <f t="shared" ref="D407" si="873">D392+D397+D406</f>
        <v>100</v>
      </c>
      <c r="E407" s="108">
        <f t="shared" ref="E407" si="874">E392+E397+E406</f>
        <v>100</v>
      </c>
      <c r="F407" s="108">
        <f t="shared" ref="F407" si="875">F392+F397+F406</f>
        <v>99.999999999999986</v>
      </c>
      <c r="G407" s="109"/>
      <c r="H407" s="108">
        <f>H392+H397+H406</f>
        <v>100</v>
      </c>
      <c r="I407" s="108">
        <f t="shared" ref="I407" si="876">I392+I397+I406</f>
        <v>100</v>
      </c>
      <c r="J407" s="108">
        <f t="shared" ref="J407" si="877">J392+J397+J406</f>
        <v>100.00000000000001</v>
      </c>
      <c r="K407" s="108">
        <f t="shared" ref="K407" si="878">K392+K397+K406</f>
        <v>100</v>
      </c>
      <c r="L407" s="109"/>
      <c r="M407" s="108">
        <f>M392+M397+M406</f>
        <v>99.999999999999986</v>
      </c>
      <c r="N407" s="108">
        <f t="shared" ref="N407" si="879">N392+N397+N406</f>
        <v>100</v>
      </c>
      <c r="O407" s="108">
        <f t="shared" ref="O407" si="880">O392+O397+O406</f>
        <v>100</v>
      </c>
      <c r="P407" s="108">
        <f t="shared" ref="P407" si="881">P392+P397+P406</f>
        <v>100</v>
      </c>
      <c r="Q407" s="109"/>
      <c r="R407" s="108">
        <f>R392+R397+R406</f>
        <v>100</v>
      </c>
      <c r="S407" s="108">
        <f t="shared" ref="S407" si="882">S392+S397+S406</f>
        <v>100</v>
      </c>
      <c r="T407" s="108">
        <f t="shared" ref="T407" si="883">T392+T397+T406</f>
        <v>100</v>
      </c>
      <c r="U407" s="108">
        <f t="shared" ref="U407" si="884">U392+U397+U406</f>
        <v>100</v>
      </c>
      <c r="V407" s="109"/>
      <c r="W407" s="108">
        <f>W392+W397+W406</f>
        <v>100</v>
      </c>
      <c r="X407" s="108">
        <f t="shared" ref="X407" si="885">X392+X397+X406</f>
        <v>100</v>
      </c>
      <c r="Y407" s="108">
        <f t="shared" ref="Y407" si="886">Y392+Y397+Y406</f>
        <v>100</v>
      </c>
      <c r="Z407" s="108">
        <f t="shared" ref="Z407" si="887">Z392+Z397+Z406</f>
        <v>100.00000000000001</v>
      </c>
    </row>
    <row r="408" spans="1:27" ht="14.4" customHeight="1" x14ac:dyDescent="0.3"/>
    <row r="409" spans="1:27" x14ac:dyDescent="0.3">
      <c r="A409" s="208" t="s">
        <v>74</v>
      </c>
    </row>
    <row r="410" spans="1:27" x14ac:dyDescent="0.3">
      <c r="A410" s="345" t="s">
        <v>27</v>
      </c>
      <c r="B410" s="120"/>
      <c r="C410" s="347" t="s">
        <v>23</v>
      </c>
      <c r="D410" s="347"/>
      <c r="E410" s="347"/>
      <c r="F410" s="347"/>
      <c r="G410" s="121"/>
      <c r="H410" s="349" t="s">
        <v>30</v>
      </c>
      <c r="I410" s="349"/>
      <c r="J410" s="349"/>
      <c r="K410" s="349"/>
      <c r="L410" s="122"/>
      <c r="M410" s="348" t="s">
        <v>35</v>
      </c>
      <c r="N410" s="346"/>
      <c r="O410" s="346"/>
      <c r="P410" s="346"/>
      <c r="Q410" s="123"/>
      <c r="R410" s="348" t="s">
        <v>36</v>
      </c>
      <c r="S410" s="346"/>
      <c r="T410" s="346"/>
      <c r="U410" s="346"/>
      <c r="V410" s="123"/>
      <c r="W410" s="348" t="s">
        <v>37</v>
      </c>
      <c r="X410" s="346"/>
      <c r="Y410" s="346"/>
      <c r="Z410" s="346"/>
    </row>
    <row r="411" spans="1:27" x14ac:dyDescent="0.3">
      <c r="A411" s="345"/>
      <c r="B411" s="120"/>
      <c r="C411" s="348"/>
      <c r="D411" s="348"/>
      <c r="E411" s="348"/>
      <c r="F411" s="348"/>
      <c r="G411" s="122"/>
      <c r="H411" s="350" t="s">
        <v>31</v>
      </c>
      <c r="I411" s="350"/>
      <c r="J411" s="350" t="s">
        <v>32</v>
      </c>
      <c r="K411" s="350"/>
      <c r="L411" s="124"/>
      <c r="M411" s="350" t="s">
        <v>31</v>
      </c>
      <c r="N411" s="350"/>
      <c r="O411" s="350" t="s">
        <v>32</v>
      </c>
      <c r="P411" s="350"/>
      <c r="Q411" s="125"/>
      <c r="R411" s="350" t="s">
        <v>31</v>
      </c>
      <c r="S411" s="350"/>
      <c r="T411" s="350" t="s">
        <v>32</v>
      </c>
      <c r="U411" s="350"/>
      <c r="V411" s="125"/>
      <c r="W411" s="350" t="s">
        <v>31</v>
      </c>
      <c r="X411" s="350"/>
      <c r="Y411" s="350" t="s">
        <v>32</v>
      </c>
      <c r="Z411" s="350"/>
      <c r="AA411" s="217" t="s">
        <v>75</v>
      </c>
    </row>
    <row r="412" spans="1:27" ht="16.8" x14ac:dyDescent="0.3">
      <c r="A412" s="346"/>
      <c r="B412" s="126"/>
      <c r="C412" s="127" t="s">
        <v>29</v>
      </c>
      <c r="D412" s="127" t="s">
        <v>25</v>
      </c>
      <c r="E412" s="127" t="s">
        <v>24</v>
      </c>
      <c r="F412" s="127" t="s">
        <v>26</v>
      </c>
      <c r="G412" s="128"/>
      <c r="H412" s="127" t="s">
        <v>33</v>
      </c>
      <c r="I412" s="127" t="s">
        <v>34</v>
      </c>
      <c r="J412" s="127" t="s">
        <v>33</v>
      </c>
      <c r="K412" s="127" t="s">
        <v>34</v>
      </c>
      <c r="L412" s="128"/>
      <c r="M412" s="127" t="s">
        <v>33</v>
      </c>
      <c r="N412" s="127" t="s">
        <v>34</v>
      </c>
      <c r="O412" s="127" t="s">
        <v>33</v>
      </c>
      <c r="P412" s="127" t="s">
        <v>34</v>
      </c>
      <c r="Q412" s="128"/>
      <c r="R412" s="127" t="s">
        <v>33</v>
      </c>
      <c r="S412" s="127" t="s">
        <v>34</v>
      </c>
      <c r="T412" s="127" t="s">
        <v>33</v>
      </c>
      <c r="U412" s="127" t="s">
        <v>34</v>
      </c>
      <c r="V412" s="128"/>
      <c r="W412" s="127" t="s">
        <v>33</v>
      </c>
      <c r="X412" s="127" t="s">
        <v>34</v>
      </c>
      <c r="Y412" s="127" t="s">
        <v>33</v>
      </c>
      <c r="Z412" s="127" t="s">
        <v>34</v>
      </c>
    </row>
    <row r="413" spans="1:27" x14ac:dyDescent="0.3">
      <c r="A413" s="146" t="s">
        <v>0</v>
      </c>
      <c r="B413" s="147"/>
      <c r="C413" s="112">
        <f>'Tab. RF.IS.App.3a'!C413/'Tab. RF.IS.App.3a'!C436*100</f>
        <v>6.3790900601011806</v>
      </c>
      <c r="D413" s="112">
        <f>'Tab. RF.IS.App.3a'!D413/'Tab. RF.IS.App.3a'!D436*100</f>
        <v>6.9839307787391833</v>
      </c>
      <c r="E413" s="114">
        <f>'Tab. RF.IS.App.3a'!E413/'Tab. RF.IS.App.3a'!E436*100</f>
        <v>7.1761960326721121</v>
      </c>
      <c r="F413" s="114">
        <f>'Tab. RF.IS.App.3a'!F413/'Tab. RF.IS.App.3a'!F436*100</f>
        <v>6.5924185971164757</v>
      </c>
      <c r="G413" s="194"/>
      <c r="H413" s="114">
        <f>'Tab. RF.IS.App.3a'!H413/'Tab. RF.IS.App.3a'!H436*100</f>
        <v>6.851940584571155</v>
      </c>
      <c r="I413" s="114">
        <f>'Tab. RF.IS.App.3a'!I413/'Tab. RF.IS.App.3a'!I436*100</f>
        <v>8.5714285714285712</v>
      </c>
      <c r="J413" s="114">
        <f>'Tab. RF.IS.App.3a'!J413/'Tab. RF.IS.App.3a'!J436*100</f>
        <v>6.0631079233210352</v>
      </c>
      <c r="K413" s="114">
        <f>'Tab. RF.IS.App.3a'!K413/'Tab. RF.IS.App.3a'!K436*100</f>
        <v>6.7824812313055887</v>
      </c>
      <c r="L413" s="194"/>
      <c r="M413" s="112">
        <f>'Tab. RF.IS.App.3a'!M413/'Tab. RF.IS.App.3a'!M436*100</f>
        <v>9.4736842105263168</v>
      </c>
      <c r="N413" s="112">
        <f>'Tab. RF.IS.App.3a'!N413/'Tab. RF.IS.App.3a'!N436*100</f>
        <v>10.047846889952153</v>
      </c>
      <c r="O413" s="112">
        <f>'Tab. RF.IS.App.3a'!O413/'Tab. RF.IS.App.3a'!O436*100</f>
        <v>6.8071110370956323</v>
      </c>
      <c r="P413" s="112">
        <f>'Tab. RF.IS.App.3a'!P413/'Tab. RF.IS.App.3a'!P436*100</f>
        <v>7.269155206286837</v>
      </c>
      <c r="Q413" s="194"/>
      <c r="R413" s="114">
        <f>'Tab. RF.IS.App.3a'!R413/'Tab. RF.IS.App.3a'!R436*100</f>
        <v>5.4263565891472867</v>
      </c>
      <c r="S413" s="114">
        <f>'Tab. RF.IS.App.3a'!S413/'Tab. RF.IS.App.3a'!S436*100</f>
        <v>6.0465116279069768</v>
      </c>
      <c r="T413" s="114">
        <f>'Tab. RF.IS.App.3a'!T413/'Tab. RF.IS.App.3a'!T436*100</f>
        <v>7.2332349219738505</v>
      </c>
      <c r="U413" s="114">
        <f>'Tab. RF.IS.App.3a'!U413/'Tab. RF.IS.App.3a'!U436*100</f>
        <v>8.0983041625102015</v>
      </c>
      <c r="V413" s="194"/>
      <c r="W413" s="112">
        <f>'Tab. RF.IS.App.3a'!W413/'Tab. RF.IS.App.3a'!W436*100</f>
        <v>6.9227981152591518</v>
      </c>
      <c r="X413" s="112">
        <f>'Tab. RF.IS.App.3a'!X413/'Tab. RF.IS.App.3a'!X436*100</f>
        <v>8.2212257100149486</v>
      </c>
      <c r="Y413" s="112">
        <f>'Tab. RF.IS.App.3a'!Y413/'Tab. RF.IS.App.3a'!Y436*100</f>
        <v>6.2565095473360932</v>
      </c>
      <c r="Z413" s="112">
        <f>'Tab. RF.IS.App.3a'!Z413/'Tab. RF.IS.App.3a'!Z436*100</f>
        <v>7.1103561869466745</v>
      </c>
    </row>
    <row r="414" spans="1:27" x14ac:dyDescent="0.3">
      <c r="A414" s="146" t="s">
        <v>1</v>
      </c>
      <c r="B414" s="147"/>
      <c r="C414" s="112">
        <f>'Tab. RF.IS.App.3a'!C414/'Tab. RF.IS.App.3a'!C436*100</f>
        <v>0.16214141252098385</v>
      </c>
      <c r="D414" s="112">
        <f>'Tab. RF.IS.App.3a'!D414/'Tab. RF.IS.App.3a'!D436*100</f>
        <v>0.18541409147095181</v>
      </c>
      <c r="E414" s="114">
        <f>'Tab. RF.IS.App.3a'!E414/'Tab. RF.IS.App.3a'!E436*100</f>
        <v>0.20420070011668612</v>
      </c>
      <c r="F414" s="114">
        <f>'Tab. RF.IS.App.3a'!F414/'Tab. RF.IS.App.3a'!F436*100</f>
        <v>0.16523570387169934</v>
      </c>
      <c r="G414" s="194"/>
      <c r="H414" s="114">
        <f>'Tab. RF.IS.App.3a'!H414/'Tab. RF.IS.App.3a'!H436*100</f>
        <v>0.19166267369429804</v>
      </c>
      <c r="I414" s="114">
        <f>'Tab. RF.IS.App.3a'!I414/'Tab. RF.IS.App.3a'!I436*100</f>
        <v>0</v>
      </c>
      <c r="J414" s="114">
        <f>'Tab. RF.IS.App.3a'!J414/'Tab. RF.IS.App.3a'!J436*100</f>
        <v>0.16254289326350008</v>
      </c>
      <c r="K414" s="114">
        <f>'Tab. RF.IS.App.3a'!K414/'Tab. RF.IS.App.3a'!K436*100</f>
        <v>0.16837351187528474</v>
      </c>
      <c r="L414" s="194"/>
      <c r="M414" s="112">
        <f>'Tab. RF.IS.App.3a'!M414/'Tab. RF.IS.App.3a'!M436*100</f>
        <v>0.35087719298245612</v>
      </c>
      <c r="N414" s="112">
        <f>'Tab. RF.IS.App.3a'!N414/'Tab. RF.IS.App.3a'!N436*100</f>
        <v>0</v>
      </c>
      <c r="O414" s="112">
        <f>'Tab. RF.IS.App.3a'!O414/'Tab. RF.IS.App.3a'!O436*100</f>
        <v>0.14571797327116032</v>
      </c>
      <c r="P414" s="112">
        <f>'Tab. RF.IS.App.3a'!P414/'Tab. RF.IS.App.3a'!P436*100</f>
        <v>0.15436429974740387</v>
      </c>
      <c r="Q414" s="194"/>
      <c r="R414" s="114">
        <f>'Tab. RF.IS.App.3a'!R414/'Tab. RF.IS.App.3a'!R436*100</f>
        <v>0</v>
      </c>
      <c r="S414" s="114">
        <f>'Tab. RF.IS.App.3a'!S414/'Tab. RF.IS.App.3a'!S436*100</f>
        <v>0.93023255813953487</v>
      </c>
      <c r="T414" s="114">
        <f>'Tab. RF.IS.App.3a'!T414/'Tab. RF.IS.App.3a'!T436*100</f>
        <v>0.17924926191480386</v>
      </c>
      <c r="U414" s="114">
        <f>'Tab. RF.IS.App.3a'!U414/'Tab. RF.IS.App.3a'!U436*100</f>
        <v>0.24485354130769926</v>
      </c>
      <c r="V414" s="194"/>
      <c r="W414" s="112">
        <f>'Tab. RF.IS.App.3a'!W414/'Tab. RF.IS.App.3a'!W436*100</f>
        <v>0.18122508155128669</v>
      </c>
      <c r="X414" s="112">
        <f>'Tab. RF.IS.App.3a'!X414/'Tab. RF.IS.App.3a'!X436*100</f>
        <v>0.29895366218236175</v>
      </c>
      <c r="Y414" s="112">
        <f>'Tab. RF.IS.App.3a'!Y414/'Tab. RF.IS.App.3a'!Y436*100</f>
        <v>0.16090265723060487</v>
      </c>
      <c r="Z414" s="112">
        <f>'Tab. RF.IS.App.3a'!Z414/'Tab. RF.IS.App.3a'!Z436*100</f>
        <v>0.17191682108297301</v>
      </c>
    </row>
    <row r="415" spans="1:27" x14ac:dyDescent="0.3">
      <c r="A415" s="146" t="s">
        <v>2</v>
      </c>
      <c r="B415" s="147"/>
      <c r="C415" s="112">
        <f>'Tab. RF.IS.App.3a'!C415/'Tab. RF.IS.App.3a'!C436*100</f>
        <v>18.77746520834885</v>
      </c>
      <c r="D415" s="112">
        <f>'Tab. RF.IS.App.3a'!D415/'Tab. RF.IS.App.3a'!D436*100</f>
        <v>13.99876390605686</v>
      </c>
      <c r="E415" s="114">
        <f>'Tab. RF.IS.App.3a'!E415/'Tab. RF.IS.App.3a'!E436*100</f>
        <v>13.943990665110853</v>
      </c>
      <c r="F415" s="114">
        <f>'Tab. RF.IS.App.3a'!F415/'Tab. RF.IS.App.3a'!F436*100</f>
        <v>18.306739024785358</v>
      </c>
      <c r="G415" s="194"/>
      <c r="H415" s="114">
        <f>'Tab. RF.IS.App.3a'!H415/'Tab. RF.IS.App.3a'!H436*100</f>
        <v>14.518447532343076</v>
      </c>
      <c r="I415" s="114">
        <f>'Tab. RF.IS.App.3a'!I415/'Tab. RF.IS.App.3a'!I436*100</f>
        <v>13.061224489795919</v>
      </c>
      <c r="J415" s="114">
        <f>'Tab. RF.IS.App.3a'!J415/'Tab. RF.IS.App.3a'!J436*100</f>
        <v>19.125020425363569</v>
      </c>
      <c r="K415" s="114">
        <f>'Tab. RF.IS.App.3a'!K415/'Tab. RF.IS.App.3a'!K436*100</f>
        <v>18.673612899391877</v>
      </c>
      <c r="L415" s="194"/>
      <c r="M415" s="112">
        <f>'Tab. RF.IS.App.3a'!M415/'Tab. RF.IS.App.3a'!M436*100</f>
        <v>12.982456140350877</v>
      </c>
      <c r="N415" s="112">
        <f>'Tab. RF.IS.App.3a'!N415/'Tab. RF.IS.App.3a'!N436*100</f>
        <v>11.483253588516746</v>
      </c>
      <c r="O415" s="112">
        <f>'Tab. RF.IS.App.3a'!O415/'Tab. RF.IS.App.3a'!O436*100</f>
        <v>16.620175694242061</v>
      </c>
      <c r="P415" s="112">
        <f>'Tab. RF.IS.App.3a'!P415/'Tab. RF.IS.App.3a'!P436*100</f>
        <v>16.093179904574797</v>
      </c>
      <c r="Q415" s="194"/>
      <c r="R415" s="114">
        <f>'Tab. RF.IS.App.3a'!R415/'Tab. RF.IS.App.3a'!R436*100</f>
        <v>12.919896640826872</v>
      </c>
      <c r="S415" s="114">
        <f>'Tab. RF.IS.App.3a'!S415/'Tab. RF.IS.App.3a'!S436*100</f>
        <v>14.883720930232558</v>
      </c>
      <c r="T415" s="114">
        <f>'Tab. RF.IS.App.3a'!T415/'Tab. RF.IS.App.3a'!T436*100</f>
        <v>18.610291016448755</v>
      </c>
      <c r="U415" s="114">
        <f>'Tab. RF.IS.App.3a'!U415/'Tab. RF.IS.App.3a'!U436*100</f>
        <v>18.563525890994832</v>
      </c>
      <c r="V415" s="194"/>
      <c r="W415" s="112">
        <f>'Tab. RF.IS.App.3a'!W415/'Tab. RF.IS.App.3a'!W436*100</f>
        <v>14.135556361000361</v>
      </c>
      <c r="X415" s="112">
        <f>'Tab. RF.IS.App.3a'!X415/'Tab. RF.IS.App.3a'!X436*100</f>
        <v>13.153961136023916</v>
      </c>
      <c r="Y415" s="112">
        <f>'Tab. RF.IS.App.3a'!Y415/'Tab. RF.IS.App.3a'!Y436*100</f>
        <v>18.690746428094538</v>
      </c>
      <c r="Z415" s="112">
        <f>'Tab. RF.IS.App.3a'!Z415/'Tab. RF.IS.App.3a'!Z436*100</f>
        <v>17.714638665843115</v>
      </c>
    </row>
    <row r="416" spans="1:27" x14ac:dyDescent="0.3">
      <c r="A416" s="146" t="s">
        <v>3</v>
      </c>
      <c r="B416" s="147"/>
      <c r="C416" s="112">
        <f>'Tab. RF.IS.App.3a'!C416/'Tab. RF.IS.App.3a'!C436*100</f>
        <v>1.748606328671529</v>
      </c>
      <c r="D416" s="112">
        <f>'Tab. RF.IS.App.3a'!D416/'Tab. RF.IS.App.3a'!D436*100</f>
        <v>2.1322620519159456</v>
      </c>
      <c r="E416" s="112">
        <f>'Tab. RF.IS.App.3a'!E416/'Tab. RF.IS.App.3a'!E436*100</f>
        <v>2.2753792298716453</v>
      </c>
      <c r="F416" s="112">
        <f>'Tab. RF.IS.App.3a'!F416/'Tab. RF.IS.App.3a'!F436*100</f>
        <v>1.631297586262757</v>
      </c>
      <c r="G416" s="194"/>
      <c r="H416" s="112">
        <f>'Tab. RF.IS.App.3a'!H416/'Tab. RF.IS.App.3a'!H436*100</f>
        <v>2.6832774317201724</v>
      </c>
      <c r="I416" s="112">
        <f>'Tab. RF.IS.App.3a'!I416/'Tab. RF.IS.App.3a'!I436*100</f>
        <v>1.2244897959183674</v>
      </c>
      <c r="J416" s="112">
        <f>'Tab. RF.IS.App.3a'!J416/'Tab. RF.IS.App.3a'!J436*100</f>
        <v>1.6890700654471649</v>
      </c>
      <c r="K416" s="112">
        <f>'Tab. RF.IS.App.3a'!K416/'Tab. RF.IS.App.3a'!K436*100</f>
        <v>1.6064813897747756</v>
      </c>
      <c r="L416" s="194"/>
      <c r="M416" s="112">
        <f>'Tab. RF.IS.App.3a'!M416/'Tab. RF.IS.App.3a'!M436*100</f>
        <v>1.0526315789473684</v>
      </c>
      <c r="N416" s="112">
        <f>'Tab. RF.IS.App.3a'!N416/'Tab. RF.IS.App.3a'!N436*100</f>
        <v>2.3923444976076556</v>
      </c>
      <c r="O416" s="112">
        <f>'Tab. RF.IS.App.3a'!O416/'Tab. RF.IS.App.3a'!O436*100</f>
        <v>1.3031350181106622</v>
      </c>
      <c r="P416" s="112">
        <f>'Tab. RF.IS.App.3a'!P416/'Tab. RF.IS.App.3a'!P436*100</f>
        <v>1.5576761156328935</v>
      </c>
      <c r="Q416" s="194"/>
      <c r="R416" s="112">
        <f>'Tab. RF.IS.App.3a'!R416/'Tab. RF.IS.App.3a'!R436*100</f>
        <v>2.5839793281653747</v>
      </c>
      <c r="S416" s="112">
        <f>'Tab. RF.IS.App.3a'!S416/'Tab. RF.IS.App.3a'!S436*100</f>
        <v>0.46511627906976744</v>
      </c>
      <c r="T416" s="112">
        <f>'Tab. RF.IS.App.3a'!T416/'Tab. RF.IS.App.3a'!T436*100</f>
        <v>1.9295655841417125</v>
      </c>
      <c r="U416" s="112">
        <f>'Tab. RF.IS.App.3a'!U416/'Tab. RF.IS.App.3a'!U436*100</f>
        <v>1.8318672349687131</v>
      </c>
      <c r="V416" s="194"/>
      <c r="W416" s="112">
        <f>'Tab. RF.IS.App.3a'!W416/'Tab. RF.IS.App.3a'!W436*100</f>
        <v>2.5009061254077563</v>
      </c>
      <c r="X416" s="112">
        <f>'Tab. RF.IS.App.3a'!X416/'Tab. RF.IS.App.3a'!X436*100</f>
        <v>1.3452914798206279</v>
      </c>
      <c r="Y416" s="112">
        <f>'Tab. RF.IS.App.3a'!Y416/'Tab. RF.IS.App.3a'!Y436*100</f>
        <v>1.6424088663372947</v>
      </c>
      <c r="Z416" s="112">
        <f>'Tab. RF.IS.App.3a'!Z416/'Tab. RF.IS.App.3a'!Z436*100</f>
        <v>1.6141651225036031</v>
      </c>
    </row>
    <row r="417" spans="1:26" x14ac:dyDescent="0.3">
      <c r="A417" s="146" t="s">
        <v>4</v>
      </c>
      <c r="B417" s="147"/>
      <c r="C417" s="112">
        <f>'Tab. RF.IS.App.3a'!C417/'Tab. RF.IS.App.3a'!C436*100</f>
        <v>7.9449292135282086</v>
      </c>
      <c r="D417" s="112">
        <f>'Tab. RF.IS.App.3a'!D417/'Tab. RF.IS.App.3a'!D436*100</f>
        <v>9.363411619283065</v>
      </c>
      <c r="E417" s="114">
        <f>'Tab. RF.IS.App.3a'!E417/'Tab. RF.IS.App.3a'!E436*100</f>
        <v>9.189031505250874</v>
      </c>
      <c r="F417" s="114">
        <f>'Tab. RF.IS.App.3a'!F417/'Tab. RF.IS.App.3a'!F436*100</f>
        <v>7.7579782925643936</v>
      </c>
      <c r="G417" s="194"/>
      <c r="H417" s="114">
        <f>'Tab. RF.IS.App.3a'!H417/'Tab. RF.IS.App.3a'!H436*100</f>
        <v>10.062290368950647</v>
      </c>
      <c r="I417" s="114">
        <f>'Tab. RF.IS.App.3a'!I417/'Tab. RF.IS.App.3a'!I436*100</f>
        <v>13.061224489795919</v>
      </c>
      <c r="J417" s="114">
        <f>'Tab. RF.IS.App.3a'!J417/'Tab. RF.IS.App.3a'!J436*100</f>
        <v>8.1718654592051738</v>
      </c>
      <c r="K417" s="114">
        <f>'Tab. RF.IS.App.3a'!K417/'Tab. RF.IS.App.3a'!K436*100</f>
        <v>8.6266664025513542</v>
      </c>
      <c r="L417" s="194"/>
      <c r="M417" s="112">
        <f>'Tab. RF.IS.App.3a'!M417/'Tab. RF.IS.App.3a'!M436*100</f>
        <v>7.0175438596491224</v>
      </c>
      <c r="N417" s="112">
        <f>'Tab. RF.IS.App.3a'!N417/'Tab. RF.IS.App.3a'!N436*100</f>
        <v>6.2200956937799043</v>
      </c>
      <c r="O417" s="112">
        <f>'Tab. RF.IS.App.3a'!O417/'Tab. RF.IS.App.3a'!O436*100</f>
        <v>7.1651609142761972</v>
      </c>
      <c r="P417" s="112">
        <f>'Tab. RF.IS.App.3a'!P417/'Tab. RF.IS.App.3a'!P436*100</f>
        <v>6.6432781364019089</v>
      </c>
      <c r="Q417" s="194"/>
      <c r="R417" s="114">
        <f>'Tab. RF.IS.App.3a'!R417/'Tab. RF.IS.App.3a'!R436*100</f>
        <v>6.2015503875968996</v>
      </c>
      <c r="S417" s="114">
        <f>'Tab. RF.IS.App.3a'!S417/'Tab. RF.IS.App.3a'!S436*100</f>
        <v>7.441860465116279</v>
      </c>
      <c r="T417" s="114">
        <f>'Tab. RF.IS.App.3a'!T417/'Tab. RF.IS.App.3a'!T436*100</f>
        <v>5.5672711935892032</v>
      </c>
      <c r="U417" s="114">
        <f>'Tab. RF.IS.App.3a'!U417/'Tab. RF.IS.App.3a'!U436*100</f>
        <v>6.1938877301169857</v>
      </c>
      <c r="V417" s="194"/>
      <c r="W417" s="112">
        <f>'Tab. RF.IS.App.3a'!W417/'Tab. RF.IS.App.3a'!W436*100</f>
        <v>9.2062341428053642</v>
      </c>
      <c r="X417" s="112">
        <f>'Tab. RF.IS.App.3a'!X417/'Tab. RF.IS.App.3a'!X436*100</f>
        <v>9.1180866965620329</v>
      </c>
      <c r="Y417" s="112">
        <f>'Tab. RF.IS.App.3a'!Y417/'Tab. RF.IS.App.3a'!Y436*100</f>
        <v>7.8455067432233943</v>
      </c>
      <c r="Z417" s="112">
        <f>'Tab. RF.IS.App.3a'!Z417/'Tab. RF.IS.App.3a'!Z436*100</f>
        <v>7.6230183240683553</v>
      </c>
    </row>
    <row r="418" spans="1:26" x14ac:dyDescent="0.3">
      <c r="A418" s="146" t="s">
        <v>5</v>
      </c>
      <c r="B418" s="147"/>
      <c r="C418" s="112">
        <f>'Tab. RF.IS.App.3a'!C418/'Tab. RF.IS.App.3a'!C436*100</f>
        <v>2.0270541254390135</v>
      </c>
      <c r="D418" s="112">
        <f>'Tab. RF.IS.App.3a'!D418/'Tab. RF.IS.App.3a'!D436*100</f>
        <v>2.0704573547589615</v>
      </c>
      <c r="E418" s="114">
        <f>'Tab. RF.IS.App.3a'!E418/'Tab. RF.IS.App.3a'!E436*100</f>
        <v>2.0420070011668612</v>
      </c>
      <c r="F418" s="114">
        <f>'Tab. RF.IS.App.3a'!F418/'Tab. RF.IS.App.3a'!F436*100</f>
        <v>1.9143852259841245</v>
      </c>
      <c r="G418" s="194"/>
      <c r="H418" s="114">
        <f>'Tab. RF.IS.App.3a'!H418/'Tab. RF.IS.App.3a'!H436*100</f>
        <v>2.1562050790608529</v>
      </c>
      <c r="I418" s="114">
        <f>'Tab. RF.IS.App.3a'!I418/'Tab. RF.IS.App.3a'!I436*100</f>
        <v>2.4489795918367347</v>
      </c>
      <c r="J418" s="114">
        <f>'Tab. RF.IS.App.3a'!J418/'Tab. RF.IS.App.3a'!J436*100</f>
        <v>1.9272943058386438</v>
      </c>
      <c r="K418" s="114">
        <f>'Tab. RF.IS.App.3a'!K418/'Tab. RF.IS.App.3a'!K436*100</f>
        <v>2.1016976011726718</v>
      </c>
      <c r="L418" s="194"/>
      <c r="M418" s="112">
        <f>'Tab. RF.IS.App.3a'!M418/'Tab. RF.IS.App.3a'!M436*100</f>
        <v>0.70175438596491224</v>
      </c>
      <c r="N418" s="112">
        <f>'Tab. RF.IS.App.3a'!N418/'Tab. RF.IS.App.3a'!N436*100</f>
        <v>3.3492822966507179</v>
      </c>
      <c r="O418" s="112">
        <f>'Tab. RF.IS.App.3a'!O418/'Tab. RF.IS.App.3a'!O436*100</f>
        <v>1.5695907406636413</v>
      </c>
      <c r="P418" s="112">
        <f>'Tab. RF.IS.App.3a'!P418/'Tab. RF.IS.App.3a'!P436*100</f>
        <v>1.8158854897558239</v>
      </c>
      <c r="Q418" s="194"/>
      <c r="R418" s="114">
        <f>'Tab. RF.IS.App.3a'!R418/'Tab. RF.IS.App.3a'!R436*100</f>
        <v>1.8087855297157622</v>
      </c>
      <c r="S418" s="114">
        <f>'Tab. RF.IS.App.3a'!S418/'Tab. RF.IS.App.3a'!S436*100</f>
        <v>1.3953488372093024</v>
      </c>
      <c r="T418" s="114">
        <f>'Tab. RF.IS.App.3a'!T418/'Tab. RF.IS.App.3a'!T436*100</f>
        <v>1.6659637283846478</v>
      </c>
      <c r="U418" s="114">
        <f>'Tab. RF.IS.App.3a'!U418/'Tab. RF.IS.App.3a'!U436*100</f>
        <v>2.2036818717692936</v>
      </c>
      <c r="V418" s="194"/>
      <c r="W418" s="112">
        <f>'Tab. RF.IS.App.3a'!W418/'Tab. RF.IS.App.3a'!W436*100</f>
        <v>1.9572308807538963</v>
      </c>
      <c r="X418" s="112">
        <f>'Tab. RF.IS.App.3a'!X418/'Tab. RF.IS.App.3a'!X436*100</f>
        <v>2.391629297458894</v>
      </c>
      <c r="Y418" s="112">
        <f>'Tab. RF.IS.App.3a'!Y418/'Tab. RF.IS.App.3a'!Y436*100</f>
        <v>1.8533849646147682</v>
      </c>
      <c r="Z418" s="112">
        <f>'Tab. RF.IS.App.3a'!Z418/'Tab. RF.IS.App.3a'!Z436*100</f>
        <v>2.0084414247477866</v>
      </c>
    </row>
    <row r="419" spans="1:26" x14ac:dyDescent="0.3">
      <c r="A419" s="146" t="s">
        <v>6</v>
      </c>
      <c r="B419" s="147"/>
      <c r="C419" s="112">
        <f>'Tab. RF.IS.App.3a'!C419/'Tab. RF.IS.App.3a'!C436*100</f>
        <v>4.8212720366221875</v>
      </c>
      <c r="D419" s="112">
        <f>'Tab. RF.IS.App.3a'!D419/'Tab. RF.IS.App.3a'!D436*100</f>
        <v>2.5648949320148331</v>
      </c>
      <c r="E419" s="114">
        <f>'Tab. RF.IS.App.3a'!E419/'Tab. RF.IS.App.3a'!E436*100</f>
        <v>2.5962660443407235</v>
      </c>
      <c r="F419" s="114">
        <f>'Tab. RF.IS.App.3a'!F419/'Tab. RF.IS.App.3a'!F436*100</f>
        <v>4.3062530374210271</v>
      </c>
      <c r="G419" s="194"/>
      <c r="H419" s="114">
        <f>'Tab. RF.IS.App.3a'!H419/'Tab. RF.IS.App.3a'!H436*100</f>
        <v>2.347867752755151</v>
      </c>
      <c r="I419" s="114">
        <f>'Tab. RF.IS.App.3a'!I419/'Tab. RF.IS.App.3a'!I436*100</f>
        <v>1.2244897959183674</v>
      </c>
      <c r="J419" s="114">
        <f>'Tab. RF.IS.App.3a'!J419/'Tab. RF.IS.App.3a'!J436*100</f>
        <v>4.2708360208811715</v>
      </c>
      <c r="K419" s="114">
        <f>'Tab. RF.IS.App.3a'!K419/'Tab. RF.IS.App.3a'!K436*100</f>
        <v>4.1637779054335118</v>
      </c>
      <c r="L419" s="194"/>
      <c r="M419" s="112">
        <f>'Tab. RF.IS.App.3a'!M419/'Tab. RF.IS.App.3a'!M436*100</f>
        <v>2.1052631578947367</v>
      </c>
      <c r="N419" s="112">
        <f>'Tab. RF.IS.App.3a'!N419/'Tab. RF.IS.App.3a'!N436*100</f>
        <v>4.7846889952153111</v>
      </c>
      <c r="O419" s="112">
        <f>'Tab. RF.IS.App.3a'!O419/'Tab. RF.IS.App.3a'!O436*100</f>
        <v>3.0933844040134892</v>
      </c>
      <c r="P419" s="112">
        <f>'Tab. RF.IS.App.3a'!P419/'Tab. RF.IS.App.3a'!P436*100</f>
        <v>3.993825428010104</v>
      </c>
      <c r="Q419" s="194"/>
      <c r="R419" s="114">
        <f>'Tab. RF.IS.App.3a'!R419/'Tab. RF.IS.App.3a'!R436*100</f>
        <v>3.3591731266149871</v>
      </c>
      <c r="S419" s="114">
        <f>'Tab. RF.IS.App.3a'!S419/'Tab. RF.IS.App.3a'!S436*100</f>
        <v>3.7209302325581395</v>
      </c>
      <c r="T419" s="114">
        <f>'Tab. RF.IS.App.3a'!T419/'Tab. RF.IS.App.3a'!T436*100</f>
        <v>6.3159004639392657</v>
      </c>
      <c r="U419" s="114">
        <f>'Tab. RF.IS.App.3a'!U419/'Tab. RF.IS.App.3a'!U436*100</f>
        <v>7.2549197424503493</v>
      </c>
      <c r="V419" s="194"/>
      <c r="W419" s="112">
        <f>'Tab. RF.IS.App.3a'!W419/'Tab. RF.IS.App.3a'!W436*100</f>
        <v>2.464661109097499</v>
      </c>
      <c r="X419" s="112">
        <f>'Tab. RF.IS.App.3a'!X419/'Tab. RF.IS.App.3a'!X436*100</f>
        <v>3.1390134529147984</v>
      </c>
      <c r="Y419" s="112">
        <f>'Tab. RF.IS.App.3a'!Y419/'Tab. RF.IS.App.3a'!Y436*100</f>
        <v>4.2115102149819732</v>
      </c>
      <c r="Z419" s="112">
        <f>'Tab. RF.IS.App.3a'!Z419/'Tab. RF.IS.App.3a'!Z436*100</f>
        <v>4.4523368334362772</v>
      </c>
    </row>
    <row r="420" spans="1:26" x14ac:dyDescent="0.3">
      <c r="A420" s="146" t="s">
        <v>7</v>
      </c>
      <c r="B420" s="147"/>
      <c r="C420" s="112">
        <f>'Tab. RF.IS.App.3a'!C420/'Tab. RF.IS.App.3a'!C436*100</f>
        <v>9.9605245818986017</v>
      </c>
      <c r="D420" s="112">
        <f>'Tab. RF.IS.App.3a'!D420/'Tab. RF.IS.App.3a'!D436*100</f>
        <v>9.7342398022249679</v>
      </c>
      <c r="E420" s="114">
        <f>'Tab. RF.IS.App.3a'!E420/'Tab. RF.IS.App.3a'!E436*100</f>
        <v>9.5099183197199544</v>
      </c>
      <c r="F420" s="114">
        <f>'Tab. RF.IS.App.3a'!F420/'Tab. RF.IS.App.3a'!F436*100</f>
        <v>9.6338895188725093</v>
      </c>
      <c r="G420" s="194"/>
      <c r="H420" s="114">
        <f>'Tab. RF.IS.App.3a'!H420/'Tab. RF.IS.App.3a'!H436*100</f>
        <v>9.2956396741734544</v>
      </c>
      <c r="I420" s="114">
        <f>'Tab. RF.IS.App.3a'!I420/'Tab. RF.IS.App.3a'!I436*100</f>
        <v>17.142857142857142</v>
      </c>
      <c r="J420" s="114">
        <f>'Tab. RF.IS.App.3a'!J420/'Tab. RF.IS.App.3a'!J436*100</f>
        <v>9.6115310852533185</v>
      </c>
      <c r="K420" s="114">
        <f>'Tab. RF.IS.App.3a'!K420/'Tab. RF.IS.App.3a'!K436*100</f>
        <v>11.455341402056138</v>
      </c>
      <c r="L420" s="194"/>
      <c r="M420" s="112">
        <f>'Tab. RF.IS.App.3a'!M420/'Tab. RF.IS.App.3a'!M436*100</f>
        <v>6.666666666666667</v>
      </c>
      <c r="N420" s="112">
        <f>'Tab. RF.IS.App.3a'!N420/'Tab. RF.IS.App.3a'!N436*100</f>
        <v>10.047846889952153</v>
      </c>
      <c r="O420" s="112">
        <f>'Tab. RF.IS.App.3a'!O420/'Tab. RF.IS.App.3a'!O436*100</f>
        <v>9.0761480494608424</v>
      </c>
      <c r="P420" s="112">
        <f>'Tab. RF.IS.App.3a'!P420/'Tab. RF.IS.App.3a'!P436*100</f>
        <v>8.4872298624754414</v>
      </c>
      <c r="Q420" s="194"/>
      <c r="R420" s="114">
        <f>'Tab. RF.IS.App.3a'!R420/'Tab. RF.IS.App.3a'!R436*100</f>
        <v>6.7183462532299743</v>
      </c>
      <c r="S420" s="114">
        <f>'Tab. RF.IS.App.3a'!S420/'Tab. RF.IS.App.3a'!S436*100</f>
        <v>11.162790697674419</v>
      </c>
      <c r="T420" s="114">
        <f>'Tab. RF.IS.App.3a'!T420/'Tab. RF.IS.App.3a'!T436*100</f>
        <v>8.530156052298608</v>
      </c>
      <c r="U420" s="114">
        <f>'Tab. RF.IS.App.3a'!U420/'Tab. RF.IS.App.3a'!U436*100</f>
        <v>7.4000181372993561</v>
      </c>
      <c r="V420" s="194"/>
      <c r="W420" s="112">
        <f>'Tab. RF.IS.App.3a'!W420/'Tab. RF.IS.App.3a'!W436*100</f>
        <v>8.662558898151504</v>
      </c>
      <c r="X420" s="112">
        <f>'Tab. RF.IS.App.3a'!X420/'Tab. RF.IS.App.3a'!X436*100</f>
        <v>13.004484304932735</v>
      </c>
      <c r="Y420" s="112">
        <f>'Tab. RF.IS.App.3a'!Y420/'Tab. RF.IS.App.3a'!Y436*100</f>
        <v>9.457203899051942</v>
      </c>
      <c r="Z420" s="112">
        <f>'Tab. RF.IS.App.3a'!Z420/'Tab. RF.IS.App.3a'!Z436*100</f>
        <v>9.9063207741404167</v>
      </c>
    </row>
    <row r="421" spans="1:26" x14ac:dyDescent="0.3">
      <c r="A421" s="136" t="s">
        <v>8</v>
      </c>
      <c r="B421" s="148"/>
      <c r="C421" s="57">
        <f>SUM(C413:C420)</f>
        <v>51.821082967130565</v>
      </c>
      <c r="D421" s="57">
        <f t="shared" ref="D421:F421" si="888">SUM(D413:D420)</f>
        <v>47.03337453646477</v>
      </c>
      <c r="E421" s="57">
        <f t="shared" si="888"/>
        <v>46.936989498249702</v>
      </c>
      <c r="F421" s="57">
        <f t="shared" si="888"/>
        <v>50.30819698687835</v>
      </c>
      <c r="G421" s="210"/>
      <c r="H421" s="57">
        <f t="shared" ref="H421:K421" si="889">SUM(H413:H420)</f>
        <v>48.107331097268812</v>
      </c>
      <c r="I421" s="57">
        <f t="shared" si="889"/>
        <v>56.73469387755101</v>
      </c>
      <c r="J421" s="57">
        <f t="shared" si="889"/>
        <v>51.021268178573578</v>
      </c>
      <c r="K421" s="57">
        <f t="shared" si="889"/>
        <v>53.578432343561204</v>
      </c>
      <c r="L421" s="210"/>
      <c r="M421" s="151">
        <f t="shared" ref="M421:P421" si="890">SUM(M413:M420)</f>
        <v>40.350877192982459</v>
      </c>
      <c r="N421" s="57">
        <f t="shared" si="890"/>
        <v>48.325358851674643</v>
      </c>
      <c r="O421" s="57">
        <f t="shared" si="890"/>
        <v>45.780423831133689</v>
      </c>
      <c r="P421" s="57">
        <f t="shared" si="890"/>
        <v>46.014594442885212</v>
      </c>
      <c r="Q421" s="198"/>
      <c r="R421" s="57">
        <f t="shared" ref="R421:U421" si="891">SUM(R413:R420)</f>
        <v>39.018087855297161</v>
      </c>
      <c r="S421" s="57">
        <f t="shared" si="891"/>
        <v>46.046511627906973</v>
      </c>
      <c r="T421" s="57">
        <f t="shared" si="891"/>
        <v>50.031632222690845</v>
      </c>
      <c r="U421" s="57">
        <f t="shared" si="891"/>
        <v>51.791058311417423</v>
      </c>
      <c r="V421" s="173"/>
      <c r="W421" s="57">
        <f t="shared" ref="W421:Z421" si="892">SUM(W413:W420)</f>
        <v>46.031170714026821</v>
      </c>
      <c r="X421" s="57">
        <f t="shared" si="892"/>
        <v>50.672645739910308</v>
      </c>
      <c r="Y421" s="57">
        <f t="shared" si="892"/>
        <v>50.118173320870604</v>
      </c>
      <c r="Z421" s="57">
        <f t="shared" si="892"/>
        <v>50.601194152769203</v>
      </c>
    </row>
    <row r="422" spans="1:26" x14ac:dyDescent="0.3">
      <c r="A422" s="146" t="s">
        <v>9</v>
      </c>
      <c r="B422" s="147"/>
      <c r="C422" s="112">
        <f>'Tab. RF.IS.App.3a'!C422/'Tab. RF.IS.App.3a'!C436*100</f>
        <v>9.0885131689765615</v>
      </c>
      <c r="D422" s="112">
        <f>'Tab. RF.IS.App.3a'!D422/'Tab. RF.IS.App.3a'!D436*100</f>
        <v>7.4165636588380712</v>
      </c>
      <c r="E422" s="112">
        <f>'Tab. RF.IS.App.3a'!E422/'Tab. RF.IS.App.3a'!E436*100</f>
        <v>7.2053675612602106</v>
      </c>
      <c r="F422" s="112">
        <f>'Tab. RF.IS.App.3a'!F422/'Tab. RF.IS.App.3a'!F436*100</f>
        <v>8.4873643285274589</v>
      </c>
      <c r="G422" s="194"/>
      <c r="H422" s="112">
        <f>'Tab. RF.IS.App.3a'!H422/'Tab. RF.IS.App.3a'!H436*100</f>
        <v>7.2352659319597512</v>
      </c>
      <c r="I422" s="112">
        <f>'Tab. RF.IS.App.3a'!I422/'Tab. RF.IS.App.3a'!I436*100</f>
        <v>8.1632653061224492</v>
      </c>
      <c r="J422" s="112">
        <f>'Tab. RF.IS.App.3a'!J422/'Tab. RF.IS.App.3a'!J436*100</f>
        <v>8.6147733429655045</v>
      </c>
      <c r="K422" s="112">
        <f>'Tab. RF.IS.App.3a'!K422/'Tab. RF.IS.App.3a'!K436*100</f>
        <v>9.9221520115682509</v>
      </c>
      <c r="L422" s="194"/>
      <c r="M422" s="112">
        <f>'Tab. RF.IS.App.3a'!M422/'Tab. RF.IS.App.3a'!M436*100</f>
        <v>4.5614035087719298</v>
      </c>
      <c r="N422" s="112">
        <f>'Tab. RF.IS.App.3a'!N422/'Tab. RF.IS.App.3a'!N436*100</f>
        <v>3.8277511961722488</v>
      </c>
      <c r="O422" s="112">
        <f>'Tab. RF.IS.App.3a'!O422/'Tab. RF.IS.App.3a'!O436*100</f>
        <v>6.3782838586119333</v>
      </c>
      <c r="P422" s="112">
        <f>'Tab. RF.IS.App.3a'!P422/'Tab. RF.IS.App.3a'!P436*100</f>
        <v>7.0502385630087012</v>
      </c>
      <c r="Q422" s="194"/>
      <c r="R422" s="112">
        <f>'Tab. RF.IS.App.3a'!R422/'Tab. RF.IS.App.3a'!R436*100</f>
        <v>7.4935400516795871</v>
      </c>
      <c r="S422" s="112">
        <f>'Tab. RF.IS.App.3a'!S422/'Tab. RF.IS.App.3a'!S436*100</f>
        <v>12.093023255813954</v>
      </c>
      <c r="T422" s="112">
        <f>'Tab. RF.IS.App.3a'!T422/'Tab. RF.IS.App.3a'!T436*100</f>
        <v>8.7515816111345437</v>
      </c>
      <c r="U422" s="112">
        <f>'Tab. RF.IS.App.3a'!U422/'Tab. RF.IS.App.3a'!U436*100</f>
        <v>9.5855627097125229</v>
      </c>
      <c r="V422" s="194"/>
      <c r="W422" s="112">
        <f>'Tab. RF.IS.App.3a'!W422/'Tab. RF.IS.App.3a'!W436*100</f>
        <v>6.9952881478796662</v>
      </c>
      <c r="X422" s="112">
        <f>'Tab. RF.IS.App.3a'!X422/'Tab. RF.IS.App.3a'!X436*100</f>
        <v>8.071748878923767</v>
      </c>
      <c r="Y422" s="112">
        <f>'Tab. RF.IS.App.3a'!Y422/'Tab. RF.IS.App.3a'!Y436*100</f>
        <v>8.264788356255842</v>
      </c>
      <c r="Z422" s="112">
        <f>'Tab. RF.IS.App.3a'!Z422/'Tab. RF.IS.App.3a'!Z436*100</f>
        <v>8.8305538398188173</v>
      </c>
    </row>
    <row r="423" spans="1:26" x14ac:dyDescent="0.3">
      <c r="A423" s="146" t="s">
        <v>10</v>
      </c>
      <c r="B423" s="147"/>
      <c r="C423" s="112">
        <f>'Tab. RF.IS.App.3a'!C423/'Tab. RF.IS.App.3a'!C436*100</f>
        <v>1.3091629950899226</v>
      </c>
      <c r="D423" s="112">
        <f>'Tab. RF.IS.App.3a'!D423/'Tab. RF.IS.App.3a'!D436*100</f>
        <v>1.823238566131026</v>
      </c>
      <c r="E423" s="112">
        <f>'Tab. RF.IS.App.3a'!E423/'Tab. RF.IS.App.3a'!E436*100</f>
        <v>1.8669778296382729</v>
      </c>
      <c r="F423" s="112">
        <f>'Tab. RF.IS.App.3a'!F423/'Tab. RF.IS.App.3a'!F436*100</f>
        <v>1.3437550623683785</v>
      </c>
      <c r="G423" s="194"/>
      <c r="H423" s="112">
        <f>'Tab. RF.IS.App.3a'!H423/'Tab. RF.IS.App.3a'!H436*100</f>
        <v>1.964542405366555</v>
      </c>
      <c r="I423" s="112">
        <f>'Tab. RF.IS.App.3a'!I423/'Tab. RF.IS.App.3a'!I436*100</f>
        <v>0.40816326530612246</v>
      </c>
      <c r="J423" s="112">
        <f>'Tab. RF.IS.App.3a'!J423/'Tab. RF.IS.App.3a'!J436*100</f>
        <v>1.2788427634011885</v>
      </c>
      <c r="K423" s="112">
        <f>'Tab. RF.IS.App.3a'!K423/'Tab. RF.IS.App.3a'!K436*100</f>
        <v>1.4004714458332508</v>
      </c>
      <c r="L423" s="194"/>
      <c r="M423" s="112">
        <f>'Tab. RF.IS.App.3a'!M423/'Tab. RF.IS.App.3a'!M436*100</f>
        <v>0.70175438596491224</v>
      </c>
      <c r="N423" s="112">
        <f>'Tab. RF.IS.App.3a'!N423/'Tab. RF.IS.App.3a'!N436*100</f>
        <v>2.8708133971291865</v>
      </c>
      <c r="O423" s="112">
        <f>'Tab. RF.IS.App.3a'!O423/'Tab. RF.IS.App.3a'!O436*100</f>
        <v>1.4571797327116034</v>
      </c>
      <c r="P423" s="112">
        <f>'Tab. RF.IS.App.3a'!P423/'Tab. RF.IS.App.3a'!P436*100</f>
        <v>1.3892786977266349</v>
      </c>
      <c r="Q423" s="194"/>
      <c r="R423" s="112">
        <f>'Tab. RF.IS.App.3a'!R423/'Tab. RF.IS.App.3a'!R436*100</f>
        <v>2.5839793281653747</v>
      </c>
      <c r="S423" s="112">
        <f>'Tab. RF.IS.App.3a'!S423/'Tab. RF.IS.App.3a'!S436*100</f>
        <v>1.8604651162790697</v>
      </c>
      <c r="T423" s="112">
        <f>'Tab. RF.IS.App.3a'!T423/'Tab. RF.IS.App.3a'!T436*100</f>
        <v>1.3496415014761705</v>
      </c>
      <c r="U423" s="112">
        <f>'Tab. RF.IS.App.3a'!U423/'Tab. RF.IS.App.3a'!U436*100</f>
        <v>1.3693661013875034</v>
      </c>
      <c r="V423" s="194"/>
      <c r="W423" s="112">
        <f>'Tab. RF.IS.App.3a'!W423/'Tab. RF.IS.App.3a'!W436*100</f>
        <v>1.9209858644436388</v>
      </c>
      <c r="X423" s="112">
        <f>'Tab. RF.IS.App.3a'!X423/'Tab. RF.IS.App.3a'!X436*100</f>
        <v>1.6442451420029895</v>
      </c>
      <c r="Y423" s="112">
        <f>'Tab. RF.IS.App.3a'!Y423/'Tab. RF.IS.App.3a'!Y436*100</f>
        <v>1.311924155427961</v>
      </c>
      <c r="Z423" s="112">
        <f>'Tab. RF.IS.App.3a'!Z423/'Tab. RF.IS.App.3a'!Z436*100</f>
        <v>1.3928350833848053</v>
      </c>
    </row>
    <row r="424" spans="1:26" x14ac:dyDescent="0.3">
      <c r="A424" s="146" t="s">
        <v>11</v>
      </c>
      <c r="B424" s="147"/>
      <c r="C424" s="112">
        <f>'Tab. RF.IS.App.3a'!C424/'Tab. RF.IS.App.3a'!C436*100</f>
        <v>3.0554775723477272</v>
      </c>
      <c r="D424" s="112">
        <f>'Tab. RF.IS.App.3a'!D424/'Tab. RF.IS.App.3a'!D436*100</f>
        <v>2.8430160692212612</v>
      </c>
      <c r="E424" s="112">
        <f>'Tab. RF.IS.App.3a'!E424/'Tab. RF.IS.App.3a'!E436*100</f>
        <v>2.7129521586931156</v>
      </c>
      <c r="F424" s="112">
        <f>'Tab. RF.IS.App.3a'!F424/'Tab. RF.IS.App.3a'!F436*100</f>
        <v>3.0803499109023167</v>
      </c>
      <c r="G424" s="194"/>
      <c r="H424" s="112">
        <f>'Tab. RF.IS.App.3a'!H424/'Tab. RF.IS.App.3a'!H436*100</f>
        <v>2.2999520843315762</v>
      </c>
      <c r="I424" s="112">
        <f>'Tab. RF.IS.App.3a'!I424/'Tab. RF.IS.App.3a'!I436*100</f>
        <v>3.2653061224489797</v>
      </c>
      <c r="J424" s="112">
        <f>'Tab. RF.IS.App.3a'!J424/'Tab. RF.IS.App.3a'!J436*100</f>
        <v>2.9859731503220757</v>
      </c>
      <c r="K424" s="112">
        <f>'Tab. RF.IS.App.3a'!K424/'Tab. RF.IS.App.3a'!K436*100</f>
        <v>3.4982073173147397</v>
      </c>
      <c r="L424" s="194"/>
      <c r="M424" s="112">
        <f>'Tab. RF.IS.App.3a'!M424/'Tab. RF.IS.App.3a'!M436*100</f>
        <v>2.1052631578947367</v>
      </c>
      <c r="N424" s="112">
        <f>'Tab. RF.IS.App.3a'!N424/'Tab. RF.IS.App.3a'!N436*100</f>
        <v>3.3492822966507179</v>
      </c>
      <c r="O424" s="112">
        <f>'Tab. RF.IS.App.3a'!O424/'Tab. RF.IS.App.3a'!O436*100</f>
        <v>2.7603147508222659</v>
      </c>
      <c r="P424" s="112">
        <f>'Tab. RF.IS.App.3a'!P424/'Tab. RF.IS.App.3a'!P436*100</f>
        <v>2.9020488352511928</v>
      </c>
      <c r="Q424" s="194"/>
      <c r="R424" s="112">
        <f>'Tab. RF.IS.App.3a'!R424/'Tab. RF.IS.App.3a'!R436*100</f>
        <v>4.3927648578811365</v>
      </c>
      <c r="S424" s="112">
        <f>'Tab. RF.IS.App.3a'!S424/'Tab. RF.IS.App.3a'!S436*100</f>
        <v>3.2558139534883721</v>
      </c>
      <c r="T424" s="112">
        <f>'Tab. RF.IS.App.3a'!T424/'Tab. RF.IS.App.3a'!T436*100</f>
        <v>3.2370307886967522</v>
      </c>
      <c r="U424" s="112">
        <f>'Tab. RF.IS.App.3a'!U424/'Tab. RF.IS.App.3a'!U436*100</f>
        <v>3.3009884828149088</v>
      </c>
      <c r="V424" s="194"/>
      <c r="W424" s="112">
        <f>'Tab. RF.IS.App.3a'!W424/'Tab. RF.IS.App.3a'!W436*100</f>
        <v>2.5733961580282712</v>
      </c>
      <c r="X424" s="112">
        <f>'Tab. RF.IS.App.3a'!X424/'Tab. RF.IS.App.3a'!X436*100</f>
        <v>3.2884902840059791</v>
      </c>
      <c r="Y424" s="112">
        <f>'Tab. RF.IS.App.3a'!Y424/'Tab. RF.IS.App.3a'!Y436*100</f>
        <v>2.9656830017358793</v>
      </c>
      <c r="Z424" s="112">
        <f>'Tab. RF.IS.App.3a'!Z424/'Tab. RF.IS.App.3a'!Z436*100</f>
        <v>3.2571546221947703</v>
      </c>
    </row>
    <row r="425" spans="1:26" x14ac:dyDescent="0.3">
      <c r="A425" s="146" t="s">
        <v>12</v>
      </c>
      <c r="B425" s="147"/>
      <c r="C425" s="112">
        <f>'Tab. RF.IS.App.3a'!C425/'Tab. RF.IS.App.3a'!C436*100</f>
        <v>11.588813961349613</v>
      </c>
      <c r="D425" s="112">
        <f>'Tab. RF.IS.App.3a'!D425/'Tab. RF.IS.App.3a'!D436*100</f>
        <v>10.908529048207665</v>
      </c>
      <c r="E425" s="112">
        <f>'Tab. RF.IS.App.3a'!E425/'Tab. RF.IS.App.3a'!E436*100</f>
        <v>10.793465577596265</v>
      </c>
      <c r="F425" s="112">
        <f>'Tab. RF.IS.App.3a'!F425/'Tab. RF.IS.App.3a'!F436*100</f>
        <v>11.387088935687672</v>
      </c>
      <c r="G425" s="194"/>
      <c r="H425" s="112">
        <f>'Tab. RF.IS.App.3a'!H425/'Tab. RF.IS.App.3a'!H436*100</f>
        <v>10.110206037374221</v>
      </c>
      <c r="I425" s="112">
        <f>'Tab. RF.IS.App.3a'!I425/'Tab. RF.IS.App.3a'!I436*100</f>
        <v>7.3469387755102051</v>
      </c>
      <c r="J425" s="112">
        <f>'Tab. RF.IS.App.3a'!J425/'Tab. RF.IS.App.3a'!J436*100</f>
        <v>11.181059022850606</v>
      </c>
      <c r="K425" s="112">
        <f>'Tab. RF.IS.App.3a'!K425/'Tab. RF.IS.App.3a'!K436*100</f>
        <v>11.142364756452668</v>
      </c>
      <c r="L425" s="194"/>
      <c r="M425" s="112">
        <f>'Tab. RF.IS.App.3a'!M425/'Tab. RF.IS.App.3a'!M436*100</f>
        <v>10.87719298245614</v>
      </c>
      <c r="N425" s="112">
        <f>'Tab. RF.IS.App.3a'!N425/'Tab. RF.IS.App.3a'!N436*100</f>
        <v>11.004784688995215</v>
      </c>
      <c r="O425" s="112">
        <f>'Tab. RF.IS.App.3a'!O425/'Tab. RF.IS.App.3a'!O436*100</f>
        <v>11.166160123235771</v>
      </c>
      <c r="P425" s="112">
        <f>'Tab. RF.IS.App.3a'!P425/'Tab. RF.IS.App.3a'!P436*100</f>
        <v>11.361212461408925</v>
      </c>
      <c r="Q425" s="194"/>
      <c r="R425" s="112">
        <f>'Tab. RF.IS.App.3a'!R425/'Tab. RF.IS.App.3a'!R436*100</f>
        <v>14.987080103359174</v>
      </c>
      <c r="S425" s="112">
        <f>'Tab. RF.IS.App.3a'!S425/'Tab. RF.IS.App.3a'!S436*100</f>
        <v>13.488372093023257</v>
      </c>
      <c r="T425" s="112">
        <f>'Tab. RF.IS.App.3a'!T425/'Tab. RF.IS.App.3a'!T436*100</f>
        <v>13.844369464361028</v>
      </c>
      <c r="U425" s="112">
        <f>'Tab. RF.IS.App.3a'!U425/'Tab. RF.IS.App.3a'!U436*100</f>
        <v>13.131404733835131</v>
      </c>
      <c r="V425" s="194"/>
      <c r="W425" s="112">
        <f>'Tab. RF.IS.App.3a'!W425/'Tab. RF.IS.App.3a'!W436*100</f>
        <v>10.873504893077202</v>
      </c>
      <c r="X425" s="112">
        <f>'Tab. RF.IS.App.3a'!X425/'Tab. RF.IS.App.3a'!X436*100</f>
        <v>10.46337817638266</v>
      </c>
      <c r="Y425" s="112">
        <f>'Tab. RF.IS.App.3a'!Y425/'Tab. RF.IS.App.3a'!Y436*100</f>
        <v>11.347309387101081</v>
      </c>
      <c r="Z425" s="112">
        <f>'Tab. RF.IS.App.3a'!Z425/'Tab. RF.IS.App.3a'!Z436*100</f>
        <v>11.448424953675108</v>
      </c>
    </row>
    <row r="426" spans="1:26" x14ac:dyDescent="0.3">
      <c r="A426" s="149" t="s">
        <v>13</v>
      </c>
      <c r="B426" s="150"/>
      <c r="C426" s="151">
        <f>SUM(C422:C425)</f>
        <v>25.041967697763823</v>
      </c>
      <c r="D426" s="110">
        <f t="shared" ref="D426:F426" si="893">SUM(D422:D425)</f>
        <v>22.991347342398022</v>
      </c>
      <c r="E426" s="110">
        <f t="shared" si="893"/>
        <v>22.578763127187862</v>
      </c>
      <c r="F426" s="110">
        <f t="shared" si="893"/>
        <v>24.298558237485828</v>
      </c>
      <c r="G426" s="173"/>
      <c r="H426" s="110">
        <f>SUM(H422:H425)</f>
        <v>21.609966459032101</v>
      </c>
      <c r="I426" s="110">
        <f t="shared" ref="I426:K426" si="894">SUM(I422:I425)</f>
        <v>19.183673469387756</v>
      </c>
      <c r="J426" s="110">
        <f t="shared" si="894"/>
        <v>24.060648279539375</v>
      </c>
      <c r="K426" s="151">
        <f t="shared" si="894"/>
        <v>25.96319553116891</v>
      </c>
      <c r="L426" s="173"/>
      <c r="M426" s="110">
        <f>SUM(M422:M425)</f>
        <v>18.245614035087719</v>
      </c>
      <c r="N426" s="110">
        <f t="shared" ref="N426:P426" si="895">SUM(N422:N425)</f>
        <v>21.05263157894737</v>
      </c>
      <c r="O426" s="110">
        <f t="shared" si="895"/>
        <v>21.761938465381576</v>
      </c>
      <c r="P426" s="110">
        <f t="shared" si="895"/>
        <v>22.702778557395455</v>
      </c>
      <c r="Q426" s="173"/>
      <c r="R426" s="110">
        <f>SUM(R422:R425)</f>
        <v>29.457364341085274</v>
      </c>
      <c r="S426" s="151">
        <f t="shared" ref="S426:U426" si="896">SUM(S422:S425)</f>
        <v>30.697674418604649</v>
      </c>
      <c r="T426" s="151">
        <f t="shared" si="896"/>
        <v>27.182623365668498</v>
      </c>
      <c r="U426" s="151">
        <f t="shared" si="896"/>
        <v>27.387322027750066</v>
      </c>
      <c r="V426" s="173"/>
      <c r="W426" s="110">
        <f>SUM(W422:W425)</f>
        <v>22.363175063428777</v>
      </c>
      <c r="X426" s="110">
        <f t="shared" ref="X426:Z426" si="897">SUM(X422:X425)</f>
        <v>23.467862481315397</v>
      </c>
      <c r="Y426" s="110">
        <f t="shared" si="897"/>
        <v>23.889704900520762</v>
      </c>
      <c r="Z426" s="151">
        <f t="shared" si="897"/>
        <v>24.928968499073498</v>
      </c>
    </row>
    <row r="427" spans="1:26" x14ac:dyDescent="0.3">
      <c r="A427" s="146" t="s">
        <v>14</v>
      </c>
      <c r="B427" s="147"/>
      <c r="C427" s="112">
        <f>'Tab. RF.IS.App.3a'!C427/'Tab. RF.IS.App.3a'!C436*100</f>
        <v>1.8431410744876504</v>
      </c>
      <c r="D427" s="112">
        <f>'Tab. RF.IS.App.3a'!D427/'Tab. RF.IS.App.3a'!D436*100</f>
        <v>2.3794808405438812</v>
      </c>
      <c r="E427" s="112">
        <f>'Tab. RF.IS.App.3a'!E427/'Tab. RF.IS.App.3a'!E436*100</f>
        <v>2.4504084014002334</v>
      </c>
      <c r="F427" s="112">
        <f>'Tab. RF.IS.App.3a'!F427/'Tab. RF.IS.App.3a'!F436*100</f>
        <v>1.9548841730115019</v>
      </c>
      <c r="G427" s="194"/>
      <c r="H427" s="112">
        <f>'Tab. RF.IS.App.3a'!H427/'Tab. RF.IS.App.3a'!H436*100</f>
        <v>2.347867752755151</v>
      </c>
      <c r="I427" s="112">
        <f>'Tab. RF.IS.App.3a'!I427/'Tab. RF.IS.App.3a'!I436*100</f>
        <v>1.6326530612244898</v>
      </c>
      <c r="J427" s="112">
        <f>'Tab. RF.IS.App.3a'!J427/'Tab. RF.IS.App.3a'!J436*100</f>
        <v>1.9358944589213687</v>
      </c>
      <c r="K427" s="112">
        <f>'Tab. RF.IS.App.3a'!K427/'Tab. RF.IS.App.3a'!K436*100</f>
        <v>1.9887883049739516</v>
      </c>
      <c r="L427" s="194"/>
      <c r="M427" s="112">
        <f>'Tab. RF.IS.App.3a'!M427/'Tab. RF.IS.App.3a'!M436*100</f>
        <v>3.5087719298245612</v>
      </c>
      <c r="N427" s="112">
        <f>'Tab. RF.IS.App.3a'!N427/'Tab. RF.IS.App.3a'!N436*100</f>
        <v>3.8277511961722488</v>
      </c>
      <c r="O427" s="112">
        <f>'Tab. RF.IS.App.3a'!O427/'Tab. RF.IS.App.3a'!O436*100</f>
        <v>1.9526208418335484</v>
      </c>
      <c r="P427" s="112">
        <f>'Tab. RF.IS.App.3a'!P427/'Tab. RF.IS.App.3a'!P436*100</f>
        <v>2.186359809149593</v>
      </c>
      <c r="Q427" s="194"/>
      <c r="R427" s="112">
        <f>'Tab. RF.IS.App.3a'!R427/'Tab. RF.IS.App.3a'!R436*100</f>
        <v>2.0671834625323</v>
      </c>
      <c r="S427" s="112">
        <f>'Tab. RF.IS.App.3a'!S427/'Tab. RF.IS.App.3a'!S436*100</f>
        <v>2.3255813953488373</v>
      </c>
      <c r="T427" s="112">
        <f>'Tab. RF.IS.App.3a'!T427/'Tab. RF.IS.App.3a'!T436*100</f>
        <v>1.5605229860818222</v>
      </c>
      <c r="U427" s="112">
        <f>'Tab. RF.IS.App.3a'!U427/'Tab. RF.IS.App.3a'!U436*100</f>
        <v>1.5960823433390767</v>
      </c>
      <c r="V427" s="194"/>
      <c r="W427" s="112">
        <f>'Tab. RF.IS.App.3a'!W427/'Tab. RF.IS.App.3a'!W436*100</f>
        <v>2.4284160927872418</v>
      </c>
      <c r="X427" s="112">
        <f>'Tab. RF.IS.App.3a'!X427/'Tab. RF.IS.App.3a'!X436*100</f>
        <v>2.5411061285500747</v>
      </c>
      <c r="Y427" s="112">
        <f>'Tab. RF.IS.App.3a'!Y427/'Tab. RF.IS.App.3a'!Y436*100</f>
        <v>1.9148083856322606</v>
      </c>
      <c r="Z427" s="112">
        <f>'Tab. RF.IS.App.3a'!Z427/'Tab. RF.IS.App.3a'!Z436*100</f>
        <v>2.0166769610870907</v>
      </c>
    </row>
    <row r="428" spans="1:26" x14ac:dyDescent="0.3">
      <c r="A428" s="146" t="s">
        <v>15</v>
      </c>
      <c r="B428" s="147"/>
      <c r="C428" s="112">
        <f>'Tab. RF.IS.App.3a'!C428/'Tab. RF.IS.App.3a'!C436*100</f>
        <v>0.26412435043170868</v>
      </c>
      <c r="D428" s="112">
        <f>'Tab. RF.IS.App.3a'!D428/'Tab. RF.IS.App.3a'!D436*100</f>
        <v>0.64894932014833129</v>
      </c>
      <c r="E428" s="112">
        <f>'Tab. RF.IS.App.3a'!E428/'Tab. RF.IS.App.3a'!E436*100</f>
        <v>0.64177362893815637</v>
      </c>
      <c r="F428" s="112">
        <f>'Tab. RF.IS.App.3a'!F428/'Tab. RF.IS.App.3a'!F436*100</f>
        <v>0.292402397537664</v>
      </c>
      <c r="G428" s="194"/>
      <c r="H428" s="112">
        <f>'Tab. RF.IS.App.3a'!H428/'Tab. RF.IS.App.3a'!H436*100</f>
        <v>0.71873502635361763</v>
      </c>
      <c r="I428" s="112">
        <f>'Tab. RF.IS.App.3a'!I428/'Tab. RF.IS.App.3a'!I436*100</f>
        <v>0.40816326530612246</v>
      </c>
      <c r="J428" s="112">
        <f>'Tab. RF.IS.App.3a'!J428/'Tab. RF.IS.App.3a'!J436*100</f>
        <v>0.27176483741410595</v>
      </c>
      <c r="K428" s="112">
        <f>'Tab. RF.IS.App.3a'!K428/'Tab. RF.IS.App.3a'!K436*100</f>
        <v>0.2832636729195967</v>
      </c>
      <c r="L428" s="194"/>
      <c r="M428" s="112">
        <f>'Tab. RF.IS.App.3a'!M428/'Tab. RF.IS.App.3a'!M436*100</f>
        <v>0.35087719298245612</v>
      </c>
      <c r="N428" s="112">
        <f>'Tab. RF.IS.App.3a'!N428/'Tab. RF.IS.App.3a'!N436*100</f>
        <v>0</v>
      </c>
      <c r="O428" s="112">
        <f>'Tab. RF.IS.App.3a'!O428/'Tab. RF.IS.App.3a'!O436*100</f>
        <v>0.32474291186144305</v>
      </c>
      <c r="P428" s="112">
        <f>'Tab. RF.IS.App.3a'!P428/'Tab. RF.IS.App.3a'!P436*100</f>
        <v>0.38450743755262418</v>
      </c>
      <c r="Q428" s="194"/>
      <c r="R428" s="112">
        <f>'Tab. RF.IS.App.3a'!R428/'Tab. RF.IS.App.3a'!R436*100</f>
        <v>1.03359173126615</v>
      </c>
      <c r="S428" s="112">
        <f>'Tab. RF.IS.App.3a'!S428/'Tab. RF.IS.App.3a'!S436*100</f>
        <v>0.46511627906976744</v>
      </c>
      <c r="T428" s="112">
        <f>'Tab. RF.IS.App.3a'!T428/'Tab. RF.IS.App.3a'!T436*100</f>
        <v>0.28469000421762969</v>
      </c>
      <c r="U428" s="112">
        <f>'Tab. RF.IS.App.3a'!U428/'Tab. RF.IS.App.3a'!U436*100</f>
        <v>0.19044164323932167</v>
      </c>
      <c r="V428" s="194"/>
      <c r="W428" s="112">
        <f>'Tab. RF.IS.App.3a'!W428/'Tab. RF.IS.App.3a'!W436*100</f>
        <v>0.72490032620514677</v>
      </c>
      <c r="X428" s="112">
        <f>'Tab. RF.IS.App.3a'!X428/'Tab. RF.IS.App.3a'!X436*100</f>
        <v>0.29895366218236175</v>
      </c>
      <c r="Y428" s="112">
        <f>'Tab. RF.IS.App.3a'!Y428/'Tab. RF.IS.App.3a'!Y436*100</f>
        <v>0.28107891574308985</v>
      </c>
      <c r="Z428" s="112">
        <f>'Tab. RF.IS.App.3a'!Z428/'Tab. RF.IS.App.3a'!Z436*100</f>
        <v>0.30986205476631662</v>
      </c>
    </row>
    <row r="429" spans="1:26" x14ac:dyDescent="0.3">
      <c r="A429" s="146" t="s">
        <v>16</v>
      </c>
      <c r="B429" s="147"/>
      <c r="C429" s="112">
        <f>'Tab. RF.IS.App.3a'!C429/'Tab. RF.IS.App.3a'!C436*100</f>
        <v>5.2200367826101903</v>
      </c>
      <c r="D429" s="112">
        <f>'Tab. RF.IS.App.3a'!D429/'Tab. RF.IS.App.3a'!D436*100</f>
        <v>6.6440049443757729</v>
      </c>
      <c r="E429" s="112">
        <f>'Tab. RF.IS.App.3a'!E429/'Tab. RF.IS.App.3a'!E436*100</f>
        <v>6.8553092182030344</v>
      </c>
      <c r="F429" s="112">
        <f>'Tab. RF.IS.App.3a'!F429/'Tab. RF.IS.App.3a'!F436*100</f>
        <v>5.5706301636157463</v>
      </c>
      <c r="G429" s="194"/>
      <c r="H429" s="112">
        <f>'Tab. RF.IS.App.3a'!H429/'Tab. RF.IS.App.3a'!H436*100</f>
        <v>6.6602779108768564</v>
      </c>
      <c r="I429" s="112">
        <f>'Tab. RF.IS.App.3a'!I429/'Tab. RF.IS.App.3a'!I436*100</f>
        <v>5.3061224489795915</v>
      </c>
      <c r="J429" s="112">
        <f>'Tab. RF.IS.App.3a'!J429/'Tab. RF.IS.App.3a'!J436*100</f>
        <v>5.693301340763866</v>
      </c>
      <c r="K429" s="112">
        <f>'Tab. RF.IS.App.3a'!K429/'Tab. RF.IS.App.3a'!K436*100</f>
        <v>3.9973852584038192</v>
      </c>
      <c r="L429" s="194"/>
      <c r="M429" s="112">
        <f>'Tab. RF.IS.App.3a'!M429/'Tab. RF.IS.App.3a'!M436*100</f>
        <v>8.4210526315789469</v>
      </c>
      <c r="N429" s="112">
        <f>'Tab. RF.IS.App.3a'!N429/'Tab. RF.IS.App.3a'!N436*100</f>
        <v>6.2200956937799043</v>
      </c>
      <c r="O429" s="112">
        <f>'Tab. RF.IS.App.3a'!O429/'Tab. RF.IS.App.3a'!O436*100</f>
        <v>7.323368999542029</v>
      </c>
      <c r="P429" s="112">
        <f>'Tab. RF.IS.App.3a'!P429/'Tab. RF.IS.App.3a'!P436*100</f>
        <v>6.6264383946112826</v>
      </c>
      <c r="Q429" s="194"/>
      <c r="R429" s="112">
        <f>'Tab. RF.IS.App.3a'!R429/'Tab. RF.IS.App.3a'!R436*100</f>
        <v>8.2687338501292</v>
      </c>
      <c r="S429" s="112">
        <f>'Tab. RF.IS.App.3a'!S429/'Tab. RF.IS.App.3a'!S436*100</f>
        <v>6.5116279069767442</v>
      </c>
      <c r="T429" s="112">
        <f>'Tab. RF.IS.App.3a'!T429/'Tab. RF.IS.App.3a'!T436*100</f>
        <v>4.8186419232391398</v>
      </c>
      <c r="U429" s="112">
        <f>'Tab. RF.IS.App.3a'!U429/'Tab. RF.IS.App.3a'!U436*100</f>
        <v>4.8970708261539855</v>
      </c>
      <c r="V429" s="194"/>
      <c r="W429" s="112">
        <f>'Tab. RF.IS.App.3a'!W429/'Tab. RF.IS.App.3a'!W436*100</f>
        <v>7.0677781805001807</v>
      </c>
      <c r="X429" s="112">
        <f>'Tab. RF.IS.App.3a'!X429/'Tab. RF.IS.App.3a'!X436*100</f>
        <v>5.9790732436472345</v>
      </c>
      <c r="Y429" s="112">
        <f>'Tab. RF.IS.App.3a'!Y429/'Tab. RF.IS.App.3a'!Y436*100</f>
        <v>5.8993190012017624</v>
      </c>
      <c r="Z429" s="112">
        <f>'Tab. RF.IS.App.3a'!Z429/'Tab. RF.IS.App.3a'!Z436*100</f>
        <v>5.0638254066296069</v>
      </c>
    </row>
    <row r="430" spans="1:26" x14ac:dyDescent="0.3">
      <c r="A430" s="146" t="s">
        <v>17</v>
      </c>
      <c r="B430" s="147"/>
      <c r="C430" s="112">
        <f>'Tab. RF.IS.App.3a'!C430/'Tab. RF.IS.App.3a'!C436*100</f>
        <v>5.4566601160772086</v>
      </c>
      <c r="D430" s="112">
        <f>'Tab. RF.IS.App.3a'!D430/'Tab. RF.IS.App.3a'!D436*100</f>
        <v>6.6440049443757729</v>
      </c>
      <c r="E430" s="112">
        <f>'Tab. RF.IS.App.3a'!E430/'Tab. RF.IS.App.3a'!E436*100</f>
        <v>6.7677946324387399</v>
      </c>
      <c r="F430" s="112">
        <f>'Tab. RF.IS.App.3a'!F430/'Tab. RF.IS.App.3a'!F436*100</f>
        <v>6.3364652519034506</v>
      </c>
      <c r="G430" s="194"/>
      <c r="H430" s="112">
        <f>'Tab. RF.IS.App.3a'!H430/'Tab. RF.IS.App.3a'!H436*100</f>
        <v>6.9477719214183038</v>
      </c>
      <c r="I430" s="112">
        <f>'Tab. RF.IS.App.3a'!I430/'Tab. RF.IS.App.3a'!I436*100</f>
        <v>6.1224489795918364</v>
      </c>
      <c r="J430" s="112">
        <f>'Tab. RF.IS.App.3a'!J430/'Tab. RF.IS.App.3a'!J436*100</f>
        <v>5.915185290298167</v>
      </c>
      <c r="K430" s="112">
        <f>'Tab. RF.IS.App.3a'!K430/'Tab. RF.IS.App.3a'!K436*100</f>
        <v>4.51042925341204</v>
      </c>
      <c r="L430" s="194"/>
      <c r="M430" s="112">
        <f>'Tab. RF.IS.App.3a'!M430/'Tab. RF.IS.App.3a'!M436*100</f>
        <v>8.4210526315789469</v>
      </c>
      <c r="N430" s="112">
        <f>'Tab. RF.IS.App.3a'!N430/'Tab. RF.IS.App.3a'!N436*100</f>
        <v>10.047846889952153</v>
      </c>
      <c r="O430" s="112">
        <f>'Tab. RF.IS.App.3a'!O430/'Tab. RF.IS.App.3a'!O436*100</f>
        <v>9.6465298305508131</v>
      </c>
      <c r="P430" s="112">
        <f>'Tab. RF.IS.App.3a'!P430/'Tab. RF.IS.App.3a'!P436*100</f>
        <v>8.6724670221723272</v>
      </c>
      <c r="Q430" s="194"/>
      <c r="R430" s="112">
        <f>'Tab. RF.IS.App.3a'!R430/'Tab. RF.IS.App.3a'!R436*100</f>
        <v>5.1679586563307494</v>
      </c>
      <c r="S430" s="112">
        <f>'Tab. RF.IS.App.3a'!S430/'Tab. RF.IS.App.3a'!S436*100</f>
        <v>3.2558139534883721</v>
      </c>
      <c r="T430" s="112">
        <f>'Tab. RF.IS.App.3a'!T430/'Tab. RF.IS.App.3a'!T436*100</f>
        <v>5.5250948966680724</v>
      </c>
      <c r="U430" s="112">
        <f>'Tab. RF.IS.App.3a'!U430/'Tab. RF.IS.App.3a'!U436*100</f>
        <v>5.0784438197152442</v>
      </c>
      <c r="V430" s="194"/>
      <c r="W430" s="112">
        <f>'Tab. RF.IS.App.3a'!W430/'Tab. RF.IS.App.3a'!W436*100</f>
        <v>6.8503080826386373</v>
      </c>
      <c r="X430" s="112">
        <f>'Tab. RF.IS.App.3a'!X430/'Tab. RF.IS.App.3a'!X436*100</f>
        <v>6.4275037369207766</v>
      </c>
      <c r="Y430" s="112">
        <f>'Tab. RF.IS.App.3a'!Y430/'Tab. RF.IS.App.3a'!Y436*100</f>
        <v>6.4888503137935638</v>
      </c>
      <c r="Z430" s="112">
        <f>'Tab. RF.IS.App.3a'!Z430/'Tab. RF.IS.App.3a'!Z436*100</f>
        <v>6.1015029853819227</v>
      </c>
    </row>
    <row r="431" spans="1:26" x14ac:dyDescent="0.3">
      <c r="A431" s="146" t="s">
        <v>18</v>
      </c>
      <c r="B431" s="147"/>
      <c r="C431" s="112">
        <f>'Tab. RF.IS.App.3a'!C431/'Tab. RF.IS.App.3a'!C436*100</f>
        <v>0.53626983081145196</v>
      </c>
      <c r="D431" s="112">
        <f>'Tab. RF.IS.App.3a'!D431/'Tab. RF.IS.App.3a'!D436*100</f>
        <v>1.2360939431396787</v>
      </c>
      <c r="E431" s="112">
        <f>'Tab. RF.IS.App.3a'!E431/'Tab. RF.IS.App.3a'!E436*100</f>
        <v>1.2543757292882147</v>
      </c>
      <c r="F431" s="112">
        <f>'Tab. RF.IS.App.3a'!F431/'Tab. RF.IS.App.3a'!F436*100</f>
        <v>0.63259355256763328</v>
      </c>
      <c r="G431" s="194"/>
      <c r="H431" s="112">
        <f>'Tab. RF.IS.App.3a'!H431/'Tab. RF.IS.App.3a'!H436*100</f>
        <v>1.3895543842836608</v>
      </c>
      <c r="I431" s="112">
        <f>'Tab. RF.IS.App.3a'!I431/'Tab. RF.IS.App.3a'!I436*100</f>
        <v>0</v>
      </c>
      <c r="J431" s="112">
        <f>'Tab. RF.IS.App.3a'!J431/'Tab. RF.IS.App.3a'!J436*100</f>
        <v>0.56933013407638655</v>
      </c>
      <c r="K431" s="112">
        <f>'Tab. RF.IS.App.3a'!K431/'Tab. RF.IS.App.3a'!K436*100</f>
        <v>0.53681437315531966</v>
      </c>
      <c r="L431" s="194"/>
      <c r="M431" s="112">
        <f>'Tab. RF.IS.App.3a'!M431/'Tab. RF.IS.App.3a'!M436*100</f>
        <v>1.7543859649122806</v>
      </c>
      <c r="N431" s="112">
        <f>'Tab. RF.IS.App.3a'!N431/'Tab. RF.IS.App.3a'!N436*100</f>
        <v>0.9569377990430622</v>
      </c>
      <c r="O431" s="112">
        <f>'Tab. RF.IS.App.3a'!O431/'Tab. RF.IS.App.3a'!O436*100</f>
        <v>0.95341188225987772</v>
      </c>
      <c r="P431" s="112">
        <f>'Tab. RF.IS.App.3a'!P431/'Tab. RF.IS.App.3a'!P436*100</f>
        <v>0.78866124052764519</v>
      </c>
      <c r="Q431" s="194"/>
      <c r="R431" s="112">
        <f>'Tab. RF.IS.App.3a'!R431/'Tab. RF.IS.App.3a'!R436*100</f>
        <v>1.2919896640826873</v>
      </c>
      <c r="S431" s="112">
        <f>'Tab. RF.IS.App.3a'!S431/'Tab. RF.IS.App.3a'!S436*100</f>
        <v>0.93023255813953487</v>
      </c>
      <c r="T431" s="112">
        <f>'Tab. RF.IS.App.3a'!T431/'Tab. RF.IS.App.3a'!T436*100</f>
        <v>0.62210037958667219</v>
      </c>
      <c r="U431" s="112">
        <f>'Tab. RF.IS.App.3a'!U431/'Tab. RF.IS.App.3a'!U436*100</f>
        <v>0.54411898068377618</v>
      </c>
      <c r="V431" s="194"/>
      <c r="W431" s="112">
        <f>'Tab. RF.IS.App.3a'!W431/'Tab. RF.IS.App.3a'!W436*100</f>
        <v>1.4135556361000363</v>
      </c>
      <c r="X431" s="112">
        <f>'Tab. RF.IS.App.3a'!X431/'Tab. RF.IS.App.3a'!X436*100</f>
        <v>0.59790732436472349</v>
      </c>
      <c r="Y431" s="112">
        <f>'Tab. RF.IS.App.3a'!Y431/'Tab. RF.IS.App.3a'!Y436*100</f>
        <v>0.63426358659367066</v>
      </c>
      <c r="Z431" s="112">
        <f>'Tab. RF.IS.App.3a'!Z431/'Tab. RF.IS.App.3a'!Z436*100</f>
        <v>0.63001852995676344</v>
      </c>
    </row>
    <row r="432" spans="1:26" x14ac:dyDescent="0.3">
      <c r="A432" s="146" t="s">
        <v>19</v>
      </c>
      <c r="B432" s="147"/>
      <c r="C432" s="112">
        <f>'Tab. RF.IS.App.3a'!C432/'Tab. RF.IS.App.3a'!C436*100</f>
        <v>1.5658391534270277</v>
      </c>
      <c r="D432" s="112">
        <f>'Tab. RF.IS.App.3a'!D432/'Tab. RF.IS.App.3a'!D436*100</f>
        <v>2.7194066749072929</v>
      </c>
      <c r="E432" s="112">
        <f>'Tab. RF.IS.App.3a'!E432/'Tab. RF.IS.App.3a'!E436*100</f>
        <v>2.7421236872812136</v>
      </c>
      <c r="F432" s="112">
        <f>'Tab. RF.IS.App.3a'!F432/'Tab. RF.IS.App.3a'!F436*100</f>
        <v>1.9034505102867325</v>
      </c>
      <c r="G432" s="194"/>
      <c r="H432" s="112">
        <f>'Tab. RF.IS.App.3a'!H432/'Tab. RF.IS.App.3a'!H436*100</f>
        <v>2.4436990896023003</v>
      </c>
      <c r="I432" s="112">
        <f>'Tab. RF.IS.App.3a'!I432/'Tab. RF.IS.App.3a'!I436*100</f>
        <v>0.81632653061224492</v>
      </c>
      <c r="J432" s="112">
        <f>'Tab. RF.IS.App.3a'!J432/'Tab. RF.IS.App.3a'!J436*100</f>
        <v>1.7724915503495962</v>
      </c>
      <c r="K432" s="112">
        <f>'Tab. RF.IS.App.3a'!K432/'Tab. RF.IS.App.3a'!K436*100</f>
        <v>1.5034764178040132</v>
      </c>
      <c r="L432" s="194"/>
      <c r="M432" s="112">
        <f>'Tab. RF.IS.App.3a'!M432/'Tab. RF.IS.App.3a'!M436*100</f>
        <v>5.9649122807017543</v>
      </c>
      <c r="N432" s="112">
        <f>'Tab. RF.IS.App.3a'!N432/'Tab. RF.IS.App.3a'!N436*100</f>
        <v>4.7846889952153111</v>
      </c>
      <c r="O432" s="112">
        <f>'Tab. RF.IS.App.3a'!O432/'Tab. RF.IS.App.3a'!O436*100</f>
        <v>2.8186019401307298</v>
      </c>
      <c r="P432" s="112">
        <f>'Tab. RF.IS.App.3a'!P432/'Tab. RF.IS.App.3a'!P436*100</f>
        <v>2.6522593320235757</v>
      </c>
      <c r="Q432" s="194"/>
      <c r="R432" s="112">
        <f>'Tab. RF.IS.App.3a'!R432/'Tab. RF.IS.App.3a'!R436*100</f>
        <v>2.5839793281653747</v>
      </c>
      <c r="S432" s="112">
        <f>'Tab. RF.IS.App.3a'!S432/'Tab. RF.IS.App.3a'!S436*100</f>
        <v>1.8604651162790697</v>
      </c>
      <c r="T432" s="112">
        <f>'Tab. RF.IS.App.3a'!T432/'Tab. RF.IS.App.3a'!T436*100</f>
        <v>1.4234500210881484</v>
      </c>
      <c r="U432" s="112">
        <f>'Tab. RF.IS.App.3a'!U432/'Tab. RF.IS.App.3a'!U436*100</f>
        <v>1.1154439104017411</v>
      </c>
      <c r="V432" s="194"/>
      <c r="W432" s="112">
        <f>'Tab. RF.IS.App.3a'!W432/'Tab. RF.IS.App.3a'!W436*100</f>
        <v>2.8271112722000726</v>
      </c>
      <c r="X432" s="112">
        <f>'Tab. RF.IS.App.3a'!X432/'Tab. RF.IS.App.3a'!X436*100</f>
        <v>2.391629297458894</v>
      </c>
      <c r="Y432" s="112">
        <f>'Tab. RF.IS.App.3a'!Y432/'Tab. RF.IS.App.3a'!Y436*100</f>
        <v>1.9181466150353852</v>
      </c>
      <c r="Z432" s="112">
        <f>'Tab. RF.IS.App.3a'!Z432/'Tab. RF.IS.App.3a'!Z436*100</f>
        <v>1.8807906114885733</v>
      </c>
    </row>
    <row r="433" spans="1:26" x14ac:dyDescent="0.3">
      <c r="A433" s="146" t="s">
        <v>20</v>
      </c>
      <c r="B433" s="147"/>
      <c r="C433" s="112">
        <f>'Tab. RF.IS.App.3a'!C433/'Tab. RF.IS.App.3a'!C436*100</f>
        <v>6.2243968396748004</v>
      </c>
      <c r="D433" s="112">
        <f>'Tab. RF.IS.App.3a'!D433/'Tab. RF.IS.App.3a'!D436*100</f>
        <v>6.5203955500618038</v>
      </c>
      <c r="E433" s="112">
        <f>'Tab. RF.IS.App.3a'!E433/'Tab. RF.IS.App.3a'!E436*100</f>
        <v>6.5635939323220533</v>
      </c>
      <c r="F433" s="112">
        <f>'Tab. RF.IS.App.3a'!F433/'Tab. RF.IS.App.3a'!F436*100</f>
        <v>6.5705491657216912</v>
      </c>
      <c r="G433" s="194"/>
      <c r="H433" s="112">
        <f>'Tab. RF.IS.App.3a'!H433/'Tab. RF.IS.App.3a'!H436*100</f>
        <v>6.276952563488261</v>
      </c>
      <c r="I433" s="112">
        <f>'Tab. RF.IS.App.3a'!I433/'Tab. RF.IS.App.3a'!I436*100</f>
        <v>6.1224489795918364</v>
      </c>
      <c r="J433" s="112">
        <f>'Tab. RF.IS.App.3a'!J433/'Tab. RF.IS.App.3a'!J436*100</f>
        <v>6.8345416548414555</v>
      </c>
      <c r="K433" s="112">
        <f>'Tab. RF.IS.App.3a'!K433/'Tab. RF.IS.App.3a'!K436*100</f>
        <v>5.4434165956856768</v>
      </c>
      <c r="L433" s="194"/>
      <c r="M433" s="112">
        <f>'Tab. RF.IS.App.3a'!M433/'Tab. RF.IS.App.3a'!M436*100</f>
        <v>8.7719298245614024</v>
      </c>
      <c r="N433" s="112">
        <f>'Tab. RF.IS.App.3a'!N433/'Tab. RF.IS.App.3a'!N436*100</f>
        <v>4.3062200956937797</v>
      </c>
      <c r="O433" s="112">
        <f>'Tab. RF.IS.App.3a'!O433/'Tab. RF.IS.App.3a'!O436*100</f>
        <v>7.1360173196219661</v>
      </c>
      <c r="P433" s="112">
        <f>'Tab. RF.IS.App.3a'!P433/'Tab. RF.IS.App.3a'!P436*100</f>
        <v>7.5077182149873707</v>
      </c>
      <c r="Q433" s="194"/>
      <c r="R433" s="112">
        <f>'Tab. RF.IS.App.3a'!R433/'Tab. RF.IS.App.3a'!R436*100</f>
        <v>8.5271317829457356</v>
      </c>
      <c r="S433" s="112">
        <f>'Tab. RF.IS.App.3a'!S433/'Tab. RF.IS.App.3a'!S436*100</f>
        <v>5.5813953488372094</v>
      </c>
      <c r="T433" s="112">
        <f>'Tab. RF.IS.App.3a'!T433/'Tab. RF.IS.App.3a'!T436*100</f>
        <v>6.3897089835512437</v>
      </c>
      <c r="U433" s="112">
        <f>'Tab. RF.IS.App.3a'!U433/'Tab. RF.IS.App.3a'!U436*100</f>
        <v>4.8426589280856085</v>
      </c>
      <c r="V433" s="194"/>
      <c r="W433" s="112">
        <f>'Tab. RF.IS.App.3a'!W433/'Tab. RF.IS.App.3a'!W436*100</f>
        <v>6.8503080826386373</v>
      </c>
      <c r="X433" s="112">
        <f>'Tab. RF.IS.App.3a'!X433/'Tab. RF.IS.App.3a'!X436*100</f>
        <v>5.3811659192825116</v>
      </c>
      <c r="Y433" s="112">
        <f>'Tab. RF.IS.App.3a'!Y433/'Tab. RF.IS.App.3a'!Y436*100</f>
        <v>6.8547202563760177</v>
      </c>
      <c r="Z433" s="112">
        <f>'Tab. RF.IS.App.3a'!Z433/'Tab. RF.IS.App.3a'!Z436*100</f>
        <v>6.1323862466543133</v>
      </c>
    </row>
    <row r="434" spans="1:26" x14ac:dyDescent="0.3">
      <c r="A434" s="146" t="s">
        <v>21</v>
      </c>
      <c r="B434" s="147"/>
      <c r="C434" s="112">
        <f>'Tab. RF.IS.App.3a'!C434/'Tab. RF.IS.App.3a'!C436*100</f>
        <v>2.0264811875855826</v>
      </c>
      <c r="D434" s="112">
        <f>'Tab. RF.IS.App.3a'!D434/'Tab. RF.IS.App.3a'!D436*100</f>
        <v>3.1829419035846724</v>
      </c>
      <c r="E434" s="112">
        <f>'Tab. RF.IS.App.3a'!E434/'Tab. RF.IS.App.3a'!E436*100</f>
        <v>3.2088681446907819</v>
      </c>
      <c r="F434" s="112">
        <f>'Tab. RF.IS.App.3a'!F434/'Tab. RF.IS.App.3a'!F436*100</f>
        <v>2.1322695609914142</v>
      </c>
      <c r="G434" s="194"/>
      <c r="H434" s="112">
        <f>'Tab. RF.IS.App.3a'!H434/'Tab. RF.IS.App.3a'!H436*100</f>
        <v>3.4978437949209393</v>
      </c>
      <c r="I434" s="112">
        <f>'Tab. RF.IS.App.3a'!I434/'Tab. RF.IS.App.3a'!I436*100</f>
        <v>3.6734693877551026</v>
      </c>
      <c r="J434" s="112">
        <f>'Tab. RF.IS.App.3a'!J434/'Tab. RF.IS.App.3a'!J436*100</f>
        <v>1.925574275222099</v>
      </c>
      <c r="K434" s="112">
        <f>'Tab. RF.IS.App.3a'!K434/'Tab. RF.IS.App.3a'!K436*100</f>
        <v>2.1947982489154767</v>
      </c>
      <c r="L434" s="194"/>
      <c r="M434" s="112">
        <f>'Tab. RF.IS.App.3a'!M434/'Tab. RF.IS.App.3a'!M436*100</f>
        <v>4.2105263157894735</v>
      </c>
      <c r="N434" s="112">
        <f>'Tab. RF.IS.App.3a'!N434/'Tab. RF.IS.App.3a'!N436*100</f>
        <v>0.4784688995215311</v>
      </c>
      <c r="O434" s="112">
        <f>'Tab. RF.IS.App.3a'!O434/'Tab. RF.IS.App.3a'!O436*100</f>
        <v>2.3023439776843331</v>
      </c>
      <c r="P434" s="112">
        <f>'Tab. RF.IS.App.3a'!P434/'Tab. RF.IS.App.3a'!P436*100</f>
        <v>2.46421554869492</v>
      </c>
      <c r="Q434" s="194"/>
      <c r="R434" s="112">
        <f>'Tab. RF.IS.App.3a'!R434/'Tab. RF.IS.App.3a'!R436*100</f>
        <v>2.5839793281653747</v>
      </c>
      <c r="S434" s="112">
        <f>'Tab. RF.IS.App.3a'!S434/'Tab. RF.IS.App.3a'!S436*100</f>
        <v>2.3255813953488373</v>
      </c>
      <c r="T434" s="112">
        <f>'Tab. RF.IS.App.3a'!T434/'Tab. RF.IS.App.3a'!T436*100</f>
        <v>2.1615352172079292</v>
      </c>
      <c r="U434" s="112">
        <f>'Tab. RF.IS.App.3a'!U434/'Tab. RF.IS.App.3a'!U436*100</f>
        <v>2.557359209213748</v>
      </c>
      <c r="V434" s="194"/>
      <c r="W434" s="112">
        <f>'Tab. RF.IS.App.3a'!W434/'Tab. RF.IS.App.3a'!W436*100</f>
        <v>3.4432765494744473</v>
      </c>
      <c r="X434" s="112">
        <f>'Tab. RF.IS.App.3a'!X434/'Tab. RF.IS.App.3a'!X436*100</f>
        <v>2.2421524663677128</v>
      </c>
      <c r="Y434" s="112">
        <f>'Tab. RF.IS.App.3a'!Y434/'Tab. RF.IS.App.3a'!Y436*100</f>
        <v>2.0009347042328747</v>
      </c>
      <c r="Z434" s="112">
        <f>'Tab. RF.IS.App.3a'!Z434/'Tab. RF.IS.App.3a'!Z436*100</f>
        <v>2.3347745521927115</v>
      </c>
    </row>
    <row r="435" spans="1:26" ht="22.8" x14ac:dyDescent="0.3">
      <c r="A435" s="135" t="s">
        <v>22</v>
      </c>
      <c r="B435" s="148"/>
      <c r="C435" s="110">
        <f>SUM(C427:C434)</f>
        <v>23.136949335105619</v>
      </c>
      <c r="D435" s="151">
        <f t="shared" ref="D435:F435" si="898">SUM(D427:D434)</f>
        <v>29.975278121137208</v>
      </c>
      <c r="E435" s="151">
        <f t="shared" si="898"/>
        <v>30.484247374562429</v>
      </c>
      <c r="F435" s="151">
        <f t="shared" si="898"/>
        <v>25.393244775635832</v>
      </c>
      <c r="G435" s="173"/>
      <c r="H435" s="151">
        <f>SUM(H427:H434)</f>
        <v>30.28270244369909</v>
      </c>
      <c r="I435" s="151">
        <f t="shared" ref="I435:K435" si="899">SUM(I427:I434)</f>
        <v>24.081632653061224</v>
      </c>
      <c r="J435" s="151">
        <f t="shared" si="899"/>
        <v>24.918083541887047</v>
      </c>
      <c r="K435" s="110">
        <f t="shared" si="899"/>
        <v>20.458372125269893</v>
      </c>
      <c r="L435" s="173"/>
      <c r="M435" s="57">
        <f>SUM(M427:M434)</f>
        <v>41.403508771929822</v>
      </c>
      <c r="N435" s="151">
        <f t="shared" ref="N435:P435" si="900">SUM(N427:N434)</f>
        <v>30.622009569377987</v>
      </c>
      <c r="O435" s="151">
        <f t="shared" si="900"/>
        <v>32.457637703484743</v>
      </c>
      <c r="P435" s="151">
        <f t="shared" si="900"/>
        <v>31.282626999719337</v>
      </c>
      <c r="Q435" s="173"/>
      <c r="R435" s="151">
        <f>SUM(R427:R434)</f>
        <v>31.524547803617569</v>
      </c>
      <c r="S435" s="110">
        <f t="shared" ref="S435:U435" si="901">SUM(S427:S434)</f>
        <v>23.255813953488374</v>
      </c>
      <c r="T435" s="110">
        <f t="shared" si="901"/>
        <v>22.78574441164066</v>
      </c>
      <c r="U435" s="110">
        <f t="shared" si="901"/>
        <v>20.8216196608325</v>
      </c>
      <c r="V435" s="173"/>
      <c r="W435" s="151">
        <f>SUM(W427:W434)</f>
        <v>31.605654222544398</v>
      </c>
      <c r="X435" s="151">
        <f t="shared" ref="X435:Z435" si="902">SUM(X427:X434)</f>
        <v>25.859491778774292</v>
      </c>
      <c r="Y435" s="151">
        <f t="shared" si="902"/>
        <v>25.992121778608627</v>
      </c>
      <c r="Z435" s="110">
        <f t="shared" si="902"/>
        <v>24.469837348157299</v>
      </c>
    </row>
    <row r="436" spans="1:26" x14ac:dyDescent="0.3">
      <c r="A436" s="152" t="s">
        <v>73</v>
      </c>
      <c r="B436" s="153"/>
      <c r="C436" s="108">
        <f>C421+C426+C435</f>
        <v>100</v>
      </c>
      <c r="D436" s="108">
        <f t="shared" ref="D436:F436" si="903">D421+D426+D435</f>
        <v>100</v>
      </c>
      <c r="E436" s="108">
        <f t="shared" si="903"/>
        <v>99.999999999999986</v>
      </c>
      <c r="F436" s="108">
        <f t="shared" si="903"/>
        <v>100.00000000000001</v>
      </c>
      <c r="G436" s="109"/>
      <c r="H436" s="108">
        <f>H421+H426+H435</f>
        <v>100</v>
      </c>
      <c r="I436" s="108">
        <f t="shared" ref="I436:K436" si="904">I421+I426+I435</f>
        <v>99.999999999999986</v>
      </c>
      <c r="J436" s="108">
        <f t="shared" si="904"/>
        <v>100</v>
      </c>
      <c r="K436" s="108">
        <f t="shared" si="904"/>
        <v>100</v>
      </c>
      <c r="L436" s="109"/>
      <c r="M436" s="108">
        <f>M421+M426+M435</f>
        <v>100</v>
      </c>
      <c r="N436" s="108">
        <f t="shared" ref="N436:P436" si="905">N421+N426+N435</f>
        <v>100</v>
      </c>
      <c r="O436" s="108">
        <f t="shared" si="905"/>
        <v>100</v>
      </c>
      <c r="P436" s="108">
        <f t="shared" si="905"/>
        <v>100.00000000000001</v>
      </c>
      <c r="Q436" s="109"/>
      <c r="R436" s="108">
        <f>R421+R426+R435</f>
        <v>100</v>
      </c>
      <c r="S436" s="108">
        <f t="shared" ref="S436:U436" si="906">S421+S426+S435</f>
        <v>100</v>
      </c>
      <c r="T436" s="108">
        <f t="shared" si="906"/>
        <v>100.00000000000001</v>
      </c>
      <c r="U436" s="108">
        <f t="shared" si="906"/>
        <v>99.999999999999986</v>
      </c>
      <c r="V436" s="109"/>
      <c r="W436" s="108">
        <f>W421+W426+W435</f>
        <v>100</v>
      </c>
      <c r="X436" s="108">
        <f t="shared" ref="X436:Z436" si="907">X421+X426+X435</f>
        <v>100</v>
      </c>
      <c r="Y436" s="108">
        <f t="shared" si="907"/>
        <v>100</v>
      </c>
      <c r="Z436" s="108">
        <f t="shared" si="907"/>
        <v>100</v>
      </c>
    </row>
    <row r="437" spans="1:26" x14ac:dyDescent="0.3">
      <c r="A437" s="365" t="s">
        <v>78</v>
      </c>
      <c r="B437" s="365"/>
      <c r="C437" s="365"/>
      <c r="D437" s="365"/>
      <c r="E437" s="365"/>
      <c r="F437" s="365"/>
      <c r="G437" s="365"/>
      <c r="H437" s="365"/>
      <c r="I437" s="365"/>
      <c r="J437" s="365"/>
      <c r="K437" s="365"/>
      <c r="L437" s="365"/>
      <c r="M437" s="365"/>
      <c r="N437" s="365"/>
      <c r="O437" s="365"/>
      <c r="P437" s="365"/>
      <c r="Q437" s="365"/>
      <c r="R437" s="365"/>
      <c r="S437" s="366"/>
    </row>
  </sheetData>
  <mergeCells count="220">
    <mergeCell ref="A1:AD1"/>
    <mergeCell ref="O411:P411"/>
    <mergeCell ref="R411:S411"/>
    <mergeCell ref="T411:U411"/>
    <mergeCell ref="W411:X411"/>
    <mergeCell ref="Y411:Z411"/>
    <mergeCell ref="A437:S437"/>
    <mergeCell ref="A381:A383"/>
    <mergeCell ref="C381:F382"/>
    <mergeCell ref="H381:K381"/>
    <mergeCell ref="M381:P381"/>
    <mergeCell ref="R381:U381"/>
    <mergeCell ref="W381:Z381"/>
    <mergeCell ref="H382:I382"/>
    <mergeCell ref="J382:K382"/>
    <mergeCell ref="M382:N382"/>
    <mergeCell ref="O382:P382"/>
    <mergeCell ref="R382:S382"/>
    <mergeCell ref="T382:U382"/>
    <mergeCell ref="W382:X382"/>
    <mergeCell ref="Y382:Z382"/>
    <mergeCell ref="A410:A412"/>
    <mergeCell ref="C410:F411"/>
    <mergeCell ref="H410:K410"/>
    <mergeCell ref="M410:P410"/>
    <mergeCell ref="R410:U410"/>
    <mergeCell ref="W410:Z410"/>
    <mergeCell ref="H411:I411"/>
    <mergeCell ref="J411:K411"/>
    <mergeCell ref="M411:N411"/>
    <mergeCell ref="A3:F3"/>
    <mergeCell ref="A4:A6"/>
    <mergeCell ref="C4:F5"/>
    <mergeCell ref="H4:K4"/>
    <mergeCell ref="M4:P4"/>
    <mergeCell ref="R4:U4"/>
    <mergeCell ref="W4:Z4"/>
    <mergeCell ref="H5:I5"/>
    <mergeCell ref="Y5:Z5"/>
    <mergeCell ref="M33:P33"/>
    <mergeCell ref="R33:U33"/>
    <mergeCell ref="M62:P62"/>
    <mergeCell ref="R62:U62"/>
    <mergeCell ref="W62:Z62"/>
    <mergeCell ref="H63:I63"/>
    <mergeCell ref="J63:K63"/>
    <mergeCell ref="M63:N63"/>
    <mergeCell ref="O63:P63"/>
    <mergeCell ref="R63:S63"/>
    <mergeCell ref="A2:F2"/>
    <mergeCell ref="A62:A64"/>
    <mergeCell ref="C62:F63"/>
    <mergeCell ref="H62:K62"/>
    <mergeCell ref="J5:K5"/>
    <mergeCell ref="M5:N5"/>
    <mergeCell ref="O5:P5"/>
    <mergeCell ref="R5:S5"/>
    <mergeCell ref="T5:U5"/>
    <mergeCell ref="W5:X5"/>
    <mergeCell ref="A32:F32"/>
    <mergeCell ref="W33:Z33"/>
    <mergeCell ref="H34:I34"/>
    <mergeCell ref="J34:K34"/>
    <mergeCell ref="M34:N34"/>
    <mergeCell ref="O34:P34"/>
    <mergeCell ref="R34:S34"/>
    <mergeCell ref="T34:U34"/>
    <mergeCell ref="W34:X34"/>
    <mergeCell ref="Y34:Z34"/>
    <mergeCell ref="A33:A35"/>
    <mergeCell ref="C33:F34"/>
    <mergeCell ref="H33:K33"/>
    <mergeCell ref="T63:U63"/>
    <mergeCell ref="W63:X63"/>
    <mergeCell ref="Y63:Z63"/>
    <mergeCell ref="A120:A122"/>
    <mergeCell ref="C120:F121"/>
    <mergeCell ref="H120:K120"/>
    <mergeCell ref="A89:X89"/>
    <mergeCell ref="A91:A93"/>
    <mergeCell ref="C91:F92"/>
    <mergeCell ref="H91:K91"/>
    <mergeCell ref="M91:P91"/>
    <mergeCell ref="R91:U91"/>
    <mergeCell ref="W91:Z91"/>
    <mergeCell ref="H92:I92"/>
    <mergeCell ref="J92:K92"/>
    <mergeCell ref="M92:N92"/>
    <mergeCell ref="O92:P92"/>
    <mergeCell ref="R92:S92"/>
    <mergeCell ref="T92:U92"/>
    <mergeCell ref="W92:X92"/>
    <mergeCell ref="Y92:Z92"/>
    <mergeCell ref="M120:P120"/>
    <mergeCell ref="R120:U120"/>
    <mergeCell ref="W120:Z120"/>
    <mergeCell ref="H121:I121"/>
    <mergeCell ref="J121:K121"/>
    <mergeCell ref="M121:N121"/>
    <mergeCell ref="O121:P121"/>
    <mergeCell ref="R121:S121"/>
    <mergeCell ref="T121:U121"/>
    <mergeCell ref="W121:X121"/>
    <mergeCell ref="Y121:Z121"/>
    <mergeCell ref="A178:A180"/>
    <mergeCell ref="C178:F179"/>
    <mergeCell ref="H178:K178"/>
    <mergeCell ref="A147:X147"/>
    <mergeCell ref="A149:A151"/>
    <mergeCell ref="C149:F150"/>
    <mergeCell ref="H149:K149"/>
    <mergeCell ref="M149:P149"/>
    <mergeCell ref="R149:U149"/>
    <mergeCell ref="W149:Z149"/>
    <mergeCell ref="H150:I150"/>
    <mergeCell ref="J150:K150"/>
    <mergeCell ref="M150:N150"/>
    <mergeCell ref="O150:P150"/>
    <mergeCell ref="R150:S150"/>
    <mergeCell ref="T150:U150"/>
    <mergeCell ref="A236:A238"/>
    <mergeCell ref="C236:F237"/>
    <mergeCell ref="H236:K236"/>
    <mergeCell ref="M236:P236"/>
    <mergeCell ref="R236:U236"/>
    <mergeCell ref="W236:Z236"/>
    <mergeCell ref="H237:I237"/>
    <mergeCell ref="W150:X150"/>
    <mergeCell ref="Y150:Z150"/>
    <mergeCell ref="M178:P178"/>
    <mergeCell ref="R178:U178"/>
    <mergeCell ref="W178:Z178"/>
    <mergeCell ref="H179:I179"/>
    <mergeCell ref="J179:K179"/>
    <mergeCell ref="M179:N179"/>
    <mergeCell ref="O179:P179"/>
    <mergeCell ref="R179:S179"/>
    <mergeCell ref="T179:U179"/>
    <mergeCell ref="W179:X179"/>
    <mergeCell ref="Y179:Z179"/>
    <mergeCell ref="A205:X205"/>
    <mergeCell ref="A207:A209"/>
    <mergeCell ref="C207:F208"/>
    <mergeCell ref="H207:K207"/>
    <mergeCell ref="M207:P207"/>
    <mergeCell ref="R207:U207"/>
    <mergeCell ref="W207:Z207"/>
    <mergeCell ref="H208:I208"/>
    <mergeCell ref="J208:K208"/>
    <mergeCell ref="M208:N208"/>
    <mergeCell ref="O208:P208"/>
    <mergeCell ref="R208:S208"/>
    <mergeCell ref="T208:U208"/>
    <mergeCell ref="W208:X208"/>
    <mergeCell ref="Y208:Z208"/>
    <mergeCell ref="J237:K237"/>
    <mergeCell ref="M237:N237"/>
    <mergeCell ref="O237:P237"/>
    <mergeCell ref="R237:S237"/>
    <mergeCell ref="T237:U237"/>
    <mergeCell ref="W237:X237"/>
    <mergeCell ref="Y237:Z237"/>
    <mergeCell ref="A294:A296"/>
    <mergeCell ref="C294:F295"/>
    <mergeCell ref="H294:K294"/>
    <mergeCell ref="A263:X263"/>
    <mergeCell ref="A265:A267"/>
    <mergeCell ref="C265:F266"/>
    <mergeCell ref="H265:K265"/>
    <mergeCell ref="M265:P265"/>
    <mergeCell ref="R265:U265"/>
    <mergeCell ref="W265:Z265"/>
    <mergeCell ref="H266:I266"/>
    <mergeCell ref="J266:K266"/>
    <mergeCell ref="M266:N266"/>
    <mergeCell ref="O266:P266"/>
    <mergeCell ref="R266:S266"/>
    <mergeCell ref="T266:U266"/>
    <mergeCell ref="W266:X266"/>
    <mergeCell ref="Y266:Z266"/>
    <mergeCell ref="M294:P294"/>
    <mergeCell ref="H295:I295"/>
    <mergeCell ref="J295:K295"/>
    <mergeCell ref="M295:N295"/>
    <mergeCell ref="O295:P295"/>
    <mergeCell ref="R295:S295"/>
    <mergeCell ref="T295:U295"/>
    <mergeCell ref="W295:X295"/>
    <mergeCell ref="Y295:Z295"/>
    <mergeCell ref="R294:U294"/>
    <mergeCell ref="W294:Z294"/>
    <mergeCell ref="J324:K324"/>
    <mergeCell ref="M324:N324"/>
    <mergeCell ref="O324:P324"/>
    <mergeCell ref="R324:S324"/>
    <mergeCell ref="T324:U324"/>
    <mergeCell ref="W324:X324"/>
    <mergeCell ref="Y324:Z324"/>
    <mergeCell ref="A321:X321"/>
    <mergeCell ref="A323:A325"/>
    <mergeCell ref="C323:F324"/>
    <mergeCell ref="H323:K323"/>
    <mergeCell ref="M323:P323"/>
    <mergeCell ref="R323:U323"/>
    <mergeCell ref="W323:Z323"/>
    <mergeCell ref="H324:I324"/>
    <mergeCell ref="A352:A354"/>
    <mergeCell ref="C352:F353"/>
    <mergeCell ref="H352:K352"/>
    <mergeCell ref="M352:P352"/>
    <mergeCell ref="R352:U352"/>
    <mergeCell ref="W352:Z352"/>
    <mergeCell ref="H353:I353"/>
    <mergeCell ref="J353:K353"/>
    <mergeCell ref="M353:N353"/>
    <mergeCell ref="O353:P353"/>
    <mergeCell ref="R353:S353"/>
    <mergeCell ref="T353:U353"/>
    <mergeCell ref="W353:X353"/>
    <mergeCell ref="Y353:Z35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3" manualBreakCount="13">
    <brk id="30" max="16383" man="1"/>
    <brk id="59" max="16383" man="1"/>
    <brk id="88" max="16383" man="1"/>
    <brk id="117" max="16383" man="1"/>
    <brk id="146" max="16383" man="1"/>
    <brk id="175" max="16383" man="1"/>
    <brk id="204" max="16383" man="1"/>
    <brk id="233" max="16383" man="1"/>
    <brk id="262" max="16383" man="1"/>
    <brk id="291" max="16383" man="1"/>
    <brk id="320" max="16383" man="1"/>
    <brk id="349" max="16383" man="1"/>
    <brk id="3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41"/>
  <sheetViews>
    <sheetView zoomScaleNormal="100" zoomScaleSheetLayoutView="100" workbookViewId="0">
      <selection sqref="A1:AH1"/>
    </sheetView>
  </sheetViews>
  <sheetFormatPr defaultColWidth="8.88671875" defaultRowHeight="13.8" x14ac:dyDescent="0.25"/>
  <cols>
    <col min="1" max="1" width="16.109375" style="14" customWidth="1"/>
    <col min="2" max="2" width="1" style="14" customWidth="1"/>
    <col min="3" max="3" width="6.33203125" style="14" customWidth="1"/>
    <col min="4" max="4" width="5" style="14" customWidth="1"/>
    <col min="5" max="5" width="4.88671875" style="14" customWidth="1"/>
    <col min="6" max="6" width="6.5546875" style="14" customWidth="1"/>
    <col min="7" max="7" width="6.33203125" style="14" customWidth="1"/>
    <col min="8" max="9" width="4.6640625" style="14" customWidth="1"/>
    <col min="10" max="10" width="6.88671875" style="14" customWidth="1"/>
    <col min="11" max="11" width="1" style="14" customWidth="1"/>
    <col min="12" max="12" width="5.33203125" style="14" customWidth="1"/>
    <col min="13" max="13" width="5.109375" style="14" customWidth="1"/>
    <col min="14" max="14" width="4.88671875" style="14" customWidth="1"/>
    <col min="15" max="15" width="6.33203125" style="14" customWidth="1"/>
    <col min="16" max="16" width="5.6640625" style="14" customWidth="1"/>
    <col min="17" max="17" width="4.88671875" style="14" customWidth="1"/>
    <col min="18" max="18" width="5.6640625" style="14" customWidth="1"/>
    <col min="19" max="19" width="5.5546875" style="14" customWidth="1"/>
    <col min="20" max="20" width="1" style="101" customWidth="1"/>
    <col min="21" max="21" width="5.33203125" style="14" customWidth="1"/>
    <col min="22" max="22" width="4.5546875" style="14" customWidth="1"/>
    <col min="23" max="23" width="5.109375" style="14" customWidth="1"/>
    <col min="24" max="24" width="6" style="14" customWidth="1"/>
    <col min="25" max="25" width="6.6640625" style="14" customWidth="1"/>
    <col min="26" max="26" width="4.5546875" style="14" customWidth="1"/>
    <col min="27" max="27" width="5.5546875" style="14" customWidth="1"/>
    <col min="28" max="36" width="5.33203125" style="14" customWidth="1"/>
    <col min="37" max="16384" width="8.88671875" style="14"/>
  </cols>
  <sheetData>
    <row r="1" spans="1:34" s="92" customFormat="1" ht="28.95" customHeight="1" x14ac:dyDescent="0.3">
      <c r="A1" s="369" t="s">
        <v>76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69"/>
      <c r="AD1" s="369"/>
      <c r="AE1" s="369"/>
      <c r="AF1" s="369"/>
      <c r="AG1" s="369"/>
      <c r="AH1" s="369"/>
    </row>
    <row r="2" spans="1:34" s="93" customFormat="1" ht="27" customHeight="1" x14ac:dyDescent="0.3">
      <c r="A2" s="332" t="s">
        <v>40</v>
      </c>
      <c r="B2" s="332"/>
      <c r="C2" s="332"/>
      <c r="D2" s="332"/>
      <c r="E2" s="332"/>
      <c r="F2" s="332"/>
    </row>
    <row r="3" spans="1:34" ht="24" customHeight="1" x14ac:dyDescent="0.25">
      <c r="A3" s="333" t="s">
        <v>39</v>
      </c>
      <c r="B3" s="333"/>
      <c r="C3" s="333"/>
      <c r="D3" s="333"/>
      <c r="E3" s="333"/>
      <c r="F3" s="333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6"/>
      <c r="Z3" s="96"/>
      <c r="AA3" s="96"/>
      <c r="AB3" s="96"/>
    </row>
    <row r="4" spans="1:34" ht="27" customHeight="1" x14ac:dyDescent="0.25">
      <c r="A4" s="324" t="s">
        <v>27</v>
      </c>
      <c r="B4" s="1"/>
      <c r="C4" s="328" t="s">
        <v>30</v>
      </c>
      <c r="D4" s="367"/>
      <c r="E4" s="367"/>
      <c r="F4" s="367"/>
      <c r="G4" s="367"/>
      <c r="H4" s="367"/>
      <c r="I4" s="367"/>
      <c r="J4" s="367"/>
      <c r="K4" s="3"/>
      <c r="L4" s="328" t="s">
        <v>35</v>
      </c>
      <c r="M4" s="367"/>
      <c r="N4" s="367"/>
      <c r="O4" s="367"/>
      <c r="P4" s="367"/>
      <c r="Q4" s="367"/>
      <c r="R4" s="367"/>
      <c r="S4" s="367"/>
      <c r="T4" s="4"/>
      <c r="U4" s="328" t="s">
        <v>36</v>
      </c>
      <c r="V4" s="328"/>
      <c r="W4" s="328"/>
      <c r="X4" s="328"/>
      <c r="Y4" s="367"/>
      <c r="Z4" s="367"/>
      <c r="AA4" s="367"/>
      <c r="AB4" s="367"/>
    </row>
    <row r="5" spans="1:34" ht="27" customHeight="1" x14ac:dyDescent="0.25">
      <c r="A5" s="324"/>
      <c r="B5" s="1"/>
      <c r="C5" s="327" t="s">
        <v>33</v>
      </c>
      <c r="D5" s="327"/>
      <c r="E5" s="327"/>
      <c r="F5" s="327"/>
      <c r="G5" s="328" t="s">
        <v>34</v>
      </c>
      <c r="H5" s="328"/>
      <c r="I5" s="328"/>
      <c r="J5" s="328"/>
      <c r="K5" s="45"/>
      <c r="L5" s="327" t="s">
        <v>33</v>
      </c>
      <c r="M5" s="327"/>
      <c r="N5" s="327"/>
      <c r="O5" s="327"/>
      <c r="P5" s="327" t="s">
        <v>34</v>
      </c>
      <c r="Q5" s="327"/>
      <c r="R5" s="327"/>
      <c r="S5" s="327"/>
      <c r="T5" s="5"/>
      <c r="U5" s="327" t="s">
        <v>33</v>
      </c>
      <c r="V5" s="327"/>
      <c r="W5" s="327"/>
      <c r="X5" s="327"/>
      <c r="Y5" s="327" t="s">
        <v>34</v>
      </c>
      <c r="Z5" s="327"/>
      <c r="AA5" s="327"/>
      <c r="AB5" s="327"/>
    </row>
    <row r="6" spans="1:34" ht="38.25" customHeight="1" x14ac:dyDescent="0.25">
      <c r="A6" s="327"/>
      <c r="B6" s="2"/>
      <c r="C6" s="46" t="s">
        <v>41</v>
      </c>
      <c r="D6" s="46" t="s">
        <v>42</v>
      </c>
      <c r="E6" s="46" t="s">
        <v>43</v>
      </c>
      <c r="F6" s="46" t="s">
        <v>44</v>
      </c>
      <c r="G6" s="46" t="s">
        <v>41</v>
      </c>
      <c r="H6" s="46" t="s">
        <v>42</v>
      </c>
      <c r="I6" s="46" t="s">
        <v>43</v>
      </c>
      <c r="J6" s="46" t="s">
        <v>44</v>
      </c>
      <c r="K6" s="7"/>
      <c r="L6" s="46" t="s">
        <v>41</v>
      </c>
      <c r="M6" s="46" t="s">
        <v>42</v>
      </c>
      <c r="N6" s="46" t="s">
        <v>43</v>
      </c>
      <c r="O6" s="46" t="s">
        <v>44</v>
      </c>
      <c r="P6" s="46" t="s">
        <v>41</v>
      </c>
      <c r="Q6" s="46" t="s">
        <v>42</v>
      </c>
      <c r="R6" s="46" t="s">
        <v>43</v>
      </c>
      <c r="S6" s="46" t="s">
        <v>44</v>
      </c>
      <c r="T6" s="7"/>
      <c r="U6" s="46" t="s">
        <v>41</v>
      </c>
      <c r="V6" s="46" t="s">
        <v>42</v>
      </c>
      <c r="W6" s="46" t="s">
        <v>43</v>
      </c>
      <c r="X6" s="46" t="s">
        <v>44</v>
      </c>
      <c r="Y6" s="46" t="s">
        <v>41</v>
      </c>
      <c r="Z6" s="46" t="s">
        <v>42</v>
      </c>
      <c r="AA6" s="46" t="s">
        <v>43</v>
      </c>
      <c r="AB6" s="46" t="s">
        <v>44</v>
      </c>
    </row>
    <row r="7" spans="1:34" ht="15" customHeight="1" x14ac:dyDescent="0.25">
      <c r="A7" s="8" t="s">
        <v>0</v>
      </c>
      <c r="B7" s="8"/>
      <c r="C7" s="40">
        <v>1.8875715212646729</v>
      </c>
      <c r="D7" s="40">
        <v>70.241255235061644</v>
      </c>
      <c r="E7" s="40">
        <v>2.6169447170428524</v>
      </c>
      <c r="F7" s="40">
        <v>62.868369351669941</v>
      </c>
      <c r="G7" s="41">
        <v>0.2418451011620362</v>
      </c>
      <c r="H7" s="41">
        <v>27.234117855246858</v>
      </c>
      <c r="I7" s="41">
        <v>0.88020609703735508</v>
      </c>
      <c r="J7" s="41">
        <v>8.0550098231827114</v>
      </c>
      <c r="K7" s="9"/>
      <c r="L7" s="41">
        <v>0.39521028726479085</v>
      </c>
      <c r="M7" s="41">
        <v>17.02353565740577</v>
      </c>
      <c r="N7" s="41">
        <v>2.2688791059939049</v>
      </c>
      <c r="O7" s="41">
        <v>13.163064833005894</v>
      </c>
      <c r="P7" s="41">
        <v>0.43060225328850354</v>
      </c>
      <c r="Q7" s="41">
        <v>25.057511944788537</v>
      </c>
      <c r="R7" s="41">
        <v>1.6894237445035871</v>
      </c>
      <c r="S7" s="40">
        <v>14.341846758349705</v>
      </c>
      <c r="T7" s="9"/>
      <c r="U7" s="41">
        <v>0.20645313513832358</v>
      </c>
      <c r="V7" s="41">
        <v>4.3886037869403642</v>
      </c>
      <c r="W7" s="41">
        <v>4.4929396662387679</v>
      </c>
      <c r="X7" s="41">
        <v>6.8762278978389002</v>
      </c>
      <c r="Y7" s="41">
        <v>0.15926384710670677</v>
      </c>
      <c r="Z7" s="41">
        <v>3.9462042116439568</v>
      </c>
      <c r="AA7" s="41">
        <v>3.8793103448275863</v>
      </c>
      <c r="AB7" s="41">
        <v>5.3045186640471513</v>
      </c>
    </row>
    <row r="8" spans="1:34" ht="15" customHeight="1" x14ac:dyDescent="0.25">
      <c r="A8" s="8" t="s">
        <v>1</v>
      </c>
      <c r="B8" s="8"/>
      <c r="C8" s="40">
        <v>1.5659955257270695</v>
      </c>
      <c r="D8" s="40">
        <v>69.127516778523486</v>
      </c>
      <c r="E8" s="40">
        <v>2.2151898734177213</v>
      </c>
      <c r="F8" s="40">
        <v>46.666666666666664</v>
      </c>
      <c r="G8" s="41">
        <v>0.89485458612975388</v>
      </c>
      <c r="H8" s="41">
        <v>26.398210290827741</v>
      </c>
      <c r="I8" s="41">
        <v>3.278688524590164</v>
      </c>
      <c r="J8" s="41">
        <v>26.666666666666668</v>
      </c>
      <c r="K8" s="9"/>
      <c r="L8" s="41">
        <v>0</v>
      </c>
      <c r="M8" s="41">
        <v>18.344519015659955</v>
      </c>
      <c r="N8" s="41">
        <v>0</v>
      </c>
      <c r="O8" s="41">
        <v>0</v>
      </c>
      <c r="P8" s="41">
        <v>0.89485458612975388</v>
      </c>
      <c r="Q8" s="41">
        <v>15.659955257270694</v>
      </c>
      <c r="R8" s="41">
        <v>5.4054054054054053</v>
      </c>
      <c r="S8" s="40">
        <v>26.666666666666668</v>
      </c>
      <c r="T8" s="9"/>
      <c r="U8" s="41">
        <v>0.22371364653243847</v>
      </c>
      <c r="V8" s="41">
        <v>6.2639821029082778</v>
      </c>
      <c r="W8" s="41">
        <v>3.4482758620689653</v>
      </c>
      <c r="X8" s="41">
        <v>6.666666666666667</v>
      </c>
      <c r="Y8" s="41">
        <v>0</v>
      </c>
      <c r="Z8" s="41">
        <v>2.4608501118568231</v>
      </c>
      <c r="AA8" s="41">
        <v>0</v>
      </c>
      <c r="AB8" s="41">
        <v>0</v>
      </c>
    </row>
    <row r="9" spans="1:34" x14ac:dyDescent="0.25">
      <c r="A9" s="8" t="s">
        <v>2</v>
      </c>
      <c r="B9" s="8"/>
      <c r="C9" s="40">
        <v>1.1817795121229495</v>
      </c>
      <c r="D9" s="40">
        <v>72.249449797488481</v>
      </c>
      <c r="E9" s="40">
        <v>1.6093690970910464</v>
      </c>
      <c r="F9" s="40">
        <v>65.337423312883431</v>
      </c>
      <c r="G9" s="41">
        <v>0.22377984501858669</v>
      </c>
      <c r="H9" s="41">
        <v>24.784080190860166</v>
      </c>
      <c r="I9" s="41">
        <v>0.8948380417098063</v>
      </c>
      <c r="J9" s="41">
        <v>12.372188139059306</v>
      </c>
      <c r="K9" s="9"/>
      <c r="L9" s="41">
        <v>0.17384549943592684</v>
      </c>
      <c r="M9" s="41">
        <v>14.974755414177654</v>
      </c>
      <c r="N9" s="41">
        <v>1.14760102551581</v>
      </c>
      <c r="O9" s="41">
        <v>9.6114519427402865</v>
      </c>
      <c r="P9" s="41">
        <v>0.17384549943592684</v>
      </c>
      <c r="Q9" s="41">
        <v>19.668583898947681</v>
      </c>
      <c r="R9" s="41">
        <v>0.87613011464255752</v>
      </c>
      <c r="S9" s="40">
        <v>9.6114519427402865</v>
      </c>
      <c r="T9" s="9"/>
      <c r="U9" s="41">
        <v>0.14425477612768398</v>
      </c>
      <c r="V9" s="41">
        <v>4.3091490817628673</v>
      </c>
      <c r="W9" s="41">
        <v>3.2392026578073088</v>
      </c>
      <c r="X9" s="41">
        <v>7.9754601226993866</v>
      </c>
      <c r="Y9" s="41">
        <v>8.6922749717963418E-2</v>
      </c>
      <c r="Z9" s="41">
        <v>4.2943537201087452</v>
      </c>
      <c r="AA9" s="41">
        <v>1.9839594765723934</v>
      </c>
      <c r="AB9" s="41">
        <v>4.8057259713701432</v>
      </c>
    </row>
    <row r="10" spans="1:34" x14ac:dyDescent="0.25">
      <c r="A10" s="8" t="s">
        <v>3</v>
      </c>
      <c r="B10" s="8"/>
      <c r="C10" s="40">
        <v>1.8566392479435958</v>
      </c>
      <c r="D10" s="40">
        <v>69.189189189189193</v>
      </c>
      <c r="E10" s="40">
        <v>2.6132980482963943</v>
      </c>
      <c r="F10" s="40">
        <v>63.70967741935484</v>
      </c>
      <c r="G10" s="41">
        <v>0.25851938895417154</v>
      </c>
      <c r="H10" s="41">
        <v>24.253819036427732</v>
      </c>
      <c r="I10" s="41">
        <v>1.0546500479386385</v>
      </c>
      <c r="J10" s="41">
        <v>8.870967741935484</v>
      </c>
      <c r="K10" s="9"/>
      <c r="L10" s="41">
        <v>0.63454759106933012</v>
      </c>
      <c r="M10" s="41">
        <v>14.289071680376027</v>
      </c>
      <c r="N10" s="41">
        <v>4.2519685039370074</v>
      </c>
      <c r="O10" s="41">
        <v>21.774193548387096</v>
      </c>
      <c r="P10" s="41">
        <v>0.39952996474735608</v>
      </c>
      <c r="Q10" s="41">
        <v>20.141010575793182</v>
      </c>
      <c r="R10" s="41">
        <v>1.9450800915331807</v>
      </c>
      <c r="S10" s="40">
        <v>13.709677419354838</v>
      </c>
      <c r="T10" s="9"/>
      <c r="U10" s="41">
        <v>0.11750881316098707</v>
      </c>
      <c r="V10" s="41">
        <v>3.7602820211515864</v>
      </c>
      <c r="W10" s="41">
        <v>3.0303030303030303</v>
      </c>
      <c r="X10" s="41">
        <v>4.032258064516129</v>
      </c>
      <c r="Y10" s="41">
        <v>0.21151586368977673</v>
      </c>
      <c r="Z10" s="41">
        <v>3.8777908343125738</v>
      </c>
      <c r="AA10" s="41">
        <v>5.1724137931034484</v>
      </c>
      <c r="AB10" s="41">
        <v>7.2580645161290329</v>
      </c>
    </row>
    <row r="11" spans="1:34" x14ac:dyDescent="0.25">
      <c r="A11" s="8" t="s">
        <v>4</v>
      </c>
      <c r="B11" s="8"/>
      <c r="C11" s="40">
        <v>1.9274896741624599</v>
      </c>
      <c r="D11" s="40">
        <v>73.230839834786593</v>
      </c>
      <c r="E11" s="40">
        <v>2.5645722659827808</v>
      </c>
      <c r="F11" s="40">
        <v>65.015479876160981</v>
      </c>
      <c r="G11" s="41">
        <v>0.47728315741165678</v>
      </c>
      <c r="H11" s="41">
        <v>29.219825608077098</v>
      </c>
      <c r="I11" s="41">
        <v>1.607170452789368</v>
      </c>
      <c r="J11" s="41">
        <v>16.099071207430342</v>
      </c>
      <c r="K11" s="9"/>
      <c r="L11" s="41">
        <v>0.28912345112436899</v>
      </c>
      <c r="M11" s="41">
        <v>13.877925653969712</v>
      </c>
      <c r="N11" s="41">
        <v>2.0408163265306123</v>
      </c>
      <c r="O11" s="41">
        <v>9.7523219814241493</v>
      </c>
      <c r="P11" s="41">
        <v>0.23864157870582839</v>
      </c>
      <c r="Q11" s="41">
        <v>18.338687471317115</v>
      </c>
      <c r="R11" s="41">
        <v>1.2845849802371543</v>
      </c>
      <c r="S11" s="40">
        <v>8.0495356037151709</v>
      </c>
      <c r="T11" s="9"/>
      <c r="U11" s="41">
        <v>0.18815970628728776</v>
      </c>
      <c r="V11" s="41">
        <v>3.0793942175309774</v>
      </c>
      <c r="W11" s="41">
        <v>5.7584269662921352</v>
      </c>
      <c r="X11" s="41">
        <v>6.3467492260061915</v>
      </c>
      <c r="Y11" s="41">
        <v>5.9660394676457097E-2</v>
      </c>
      <c r="Z11" s="41">
        <v>2.3864157870582834</v>
      </c>
      <c r="AA11" s="41">
        <v>2.4390243902439024</v>
      </c>
      <c r="AB11" s="41">
        <v>2.0123839009287927</v>
      </c>
    </row>
    <row r="12" spans="1:34" x14ac:dyDescent="0.25">
      <c r="A12" s="8" t="s">
        <v>5</v>
      </c>
      <c r="B12" s="8"/>
      <c r="C12" s="40">
        <v>1.9746835443037976</v>
      </c>
      <c r="D12" s="40">
        <v>68.050632911392412</v>
      </c>
      <c r="E12" s="40">
        <v>2.8199566160520604</v>
      </c>
      <c r="F12" s="40">
        <v>59.693877551020414</v>
      </c>
      <c r="G12" s="41">
        <v>0.40506329113924056</v>
      </c>
      <c r="H12" s="41">
        <v>27.139240506329116</v>
      </c>
      <c r="I12" s="41">
        <v>1.4705882352941175</v>
      </c>
      <c r="J12" s="41">
        <v>12.244897959183673</v>
      </c>
      <c r="K12" s="9"/>
      <c r="L12" s="41">
        <v>0.35443037974683544</v>
      </c>
      <c r="M12" s="41">
        <v>13.502109704641349</v>
      </c>
      <c r="N12" s="41">
        <v>2.5578562728380025</v>
      </c>
      <c r="O12" s="41">
        <v>10.714285714285714</v>
      </c>
      <c r="P12" s="41">
        <v>0.35443037974683544</v>
      </c>
      <c r="Q12" s="41">
        <v>20.472573839662449</v>
      </c>
      <c r="R12" s="41">
        <v>1.7017828200972445</v>
      </c>
      <c r="S12" s="40">
        <v>10.714285714285714</v>
      </c>
      <c r="T12" s="9"/>
      <c r="U12" s="41">
        <v>0.30379746835443039</v>
      </c>
      <c r="V12" s="41">
        <v>4.590717299578059</v>
      </c>
      <c r="W12" s="41">
        <v>6.2068965517241379</v>
      </c>
      <c r="X12" s="41">
        <v>9.183673469387756</v>
      </c>
      <c r="Y12" s="41">
        <v>0.10126582278481014</v>
      </c>
      <c r="Z12" s="41">
        <v>2.7341772151898733</v>
      </c>
      <c r="AA12" s="41">
        <v>3.5714285714285712</v>
      </c>
      <c r="AB12" s="41">
        <v>3.0612244897959182</v>
      </c>
    </row>
    <row r="13" spans="1:34" x14ac:dyDescent="0.25">
      <c r="A13" s="8" t="s">
        <v>6</v>
      </c>
      <c r="B13" s="8"/>
      <c r="C13" s="40">
        <v>0.79792347625456639</v>
      </c>
      <c r="D13" s="40">
        <v>68.631032493751192</v>
      </c>
      <c r="E13" s="40">
        <v>1.1492661312655774</v>
      </c>
      <c r="F13" s="40">
        <v>51.875000000000007</v>
      </c>
      <c r="G13" s="41">
        <v>9.6135358584887518E-2</v>
      </c>
      <c r="H13" s="41">
        <v>23.947317823495482</v>
      </c>
      <c r="I13" s="41">
        <v>0.39984006397441024</v>
      </c>
      <c r="J13" s="41">
        <v>6.25</v>
      </c>
      <c r="K13" s="9"/>
      <c r="L13" s="41">
        <v>0.21149778888675258</v>
      </c>
      <c r="M13" s="41">
        <v>10.47875408575274</v>
      </c>
      <c r="N13" s="41">
        <v>1.9784172661870503</v>
      </c>
      <c r="O13" s="41">
        <v>13.750000000000002</v>
      </c>
      <c r="P13" s="41">
        <v>0.11536243030186503</v>
      </c>
      <c r="Q13" s="41">
        <v>18.0349932705249</v>
      </c>
      <c r="R13" s="41">
        <v>0.63559322033898313</v>
      </c>
      <c r="S13" s="40">
        <v>7.5</v>
      </c>
      <c r="T13" s="9"/>
      <c r="U13" s="41">
        <v>0.27879253989617381</v>
      </c>
      <c r="V13" s="41">
        <v>6.3353201307440878</v>
      </c>
      <c r="W13" s="41">
        <v>4.2151162790697674</v>
      </c>
      <c r="X13" s="41">
        <v>18.125</v>
      </c>
      <c r="Y13" s="41">
        <v>0.16343010959430879</v>
      </c>
      <c r="Z13" s="41">
        <v>5.9892328398384924</v>
      </c>
      <c r="AA13" s="41">
        <v>2.65625</v>
      </c>
      <c r="AB13" s="41">
        <v>10.625</v>
      </c>
    </row>
    <row r="14" spans="1:34" x14ac:dyDescent="0.25">
      <c r="A14" s="8" t="s">
        <v>7</v>
      </c>
      <c r="B14" s="8"/>
      <c r="C14" s="40">
        <v>1.6389263211567178</v>
      </c>
      <c r="D14" s="40">
        <v>70.258950358742766</v>
      </c>
      <c r="E14" s="40">
        <v>2.2795197811661008</v>
      </c>
      <c r="F14" s="40">
        <v>60.321715817694368</v>
      </c>
      <c r="G14" s="41">
        <v>0.32050114724842482</v>
      </c>
      <c r="H14" s="41">
        <v>31.037622464216774</v>
      </c>
      <c r="I14" s="41">
        <v>1.0220673635307782</v>
      </c>
      <c r="J14" s="41">
        <v>11.796246648793565</v>
      </c>
      <c r="K14" s="9"/>
      <c r="L14" s="41">
        <v>0.33871143970572165</v>
      </c>
      <c r="M14" s="41">
        <v>13.737844629784753</v>
      </c>
      <c r="N14" s="41">
        <v>2.40620957309185</v>
      </c>
      <c r="O14" s="41">
        <v>12.466487935656836</v>
      </c>
      <c r="P14" s="41">
        <v>0.30593291328258732</v>
      </c>
      <c r="Q14" s="41">
        <v>18.913209746148524</v>
      </c>
      <c r="R14" s="41">
        <v>1.5918135304150087</v>
      </c>
      <c r="S14" s="40">
        <v>11.260053619302949</v>
      </c>
      <c r="T14" s="9"/>
      <c r="U14" s="41">
        <v>0.22944968496194049</v>
      </c>
      <c r="V14" s="41">
        <v>2.9792038460137671</v>
      </c>
      <c r="W14" s="41">
        <v>7.150964812712826</v>
      </c>
      <c r="X14" s="41">
        <v>8.4450402144772116</v>
      </c>
      <c r="Y14" s="41">
        <v>0.12747204720107805</v>
      </c>
      <c r="Z14" s="41">
        <v>2.4001165458717266</v>
      </c>
      <c r="AA14" s="41">
        <v>5.043227665706052</v>
      </c>
      <c r="AB14" s="41">
        <v>4.6916890080428955</v>
      </c>
    </row>
    <row r="15" spans="1:34" s="97" customFormat="1" ht="24" customHeight="1" x14ac:dyDescent="0.25">
      <c r="A15" s="89" t="s">
        <v>8</v>
      </c>
      <c r="B15" s="18"/>
      <c r="C15" s="42">
        <v>1.4968152866242039</v>
      </c>
      <c r="D15" s="42">
        <v>71.228591648973818</v>
      </c>
      <c r="E15" s="42">
        <v>2.0581738208075051</v>
      </c>
      <c r="F15" s="57">
        <v>62.685240071132185</v>
      </c>
      <c r="G15" s="56">
        <v>0.28520877565463554</v>
      </c>
      <c r="H15" s="43">
        <v>27.00353857041755</v>
      </c>
      <c r="I15" s="56">
        <v>1.0451515858813767</v>
      </c>
      <c r="J15" s="56">
        <v>11.944279786603438</v>
      </c>
      <c r="K15" s="20"/>
      <c r="L15" s="43">
        <v>0.27388535031847133</v>
      </c>
      <c r="M15" s="43">
        <v>14.40835102618542</v>
      </c>
      <c r="N15" s="43">
        <v>1.8654198399691506</v>
      </c>
      <c r="O15" s="43">
        <v>11.470065204505039</v>
      </c>
      <c r="P15" s="56">
        <v>0.25265392781316348</v>
      </c>
      <c r="Q15" s="168">
        <v>19.878273177636235</v>
      </c>
      <c r="R15" s="43">
        <v>1.255053612234136</v>
      </c>
      <c r="S15" s="42">
        <v>10.580912863070539</v>
      </c>
      <c r="T15" s="20"/>
      <c r="U15" s="168">
        <v>0.19108280254777071</v>
      </c>
      <c r="V15" s="43">
        <v>4.0212314225053083</v>
      </c>
      <c r="W15" s="168">
        <v>4.536290322580645</v>
      </c>
      <c r="X15" s="168">
        <v>8.002371072910492</v>
      </c>
      <c r="Y15" s="168">
        <v>0.10898796886058032</v>
      </c>
      <c r="Z15" s="168">
        <v>3.6312809624911533</v>
      </c>
      <c r="AA15" s="168">
        <v>2.9139072847682121</v>
      </c>
      <c r="AB15" s="168">
        <v>4.5643153526970952</v>
      </c>
    </row>
    <row r="16" spans="1:34" x14ac:dyDescent="0.25">
      <c r="A16" s="8" t="s">
        <v>9</v>
      </c>
      <c r="B16" s="8"/>
      <c r="C16" s="40">
        <v>1.1494764981064827</v>
      </c>
      <c r="D16" s="40">
        <v>67.885943417242146</v>
      </c>
      <c r="E16" s="40">
        <v>1.6650532429816072</v>
      </c>
      <c r="F16" s="40">
        <v>54.430379746835442</v>
      </c>
      <c r="G16" s="41">
        <v>0.17821341055914458</v>
      </c>
      <c r="H16" s="41">
        <v>29.761639563377145</v>
      </c>
      <c r="I16" s="41">
        <v>0.59523809523809523</v>
      </c>
      <c r="J16" s="41">
        <v>8.4388185654008439</v>
      </c>
      <c r="K16" s="9"/>
      <c r="L16" s="41">
        <v>0.2138560926709735</v>
      </c>
      <c r="M16" s="41">
        <v>10.719536645132546</v>
      </c>
      <c r="N16" s="41">
        <v>1.9559902200488997</v>
      </c>
      <c r="O16" s="41">
        <v>10.126582278481013</v>
      </c>
      <c r="P16" s="41">
        <v>0.1871240810871018</v>
      </c>
      <c r="Q16" s="41">
        <v>16.881265315214968</v>
      </c>
      <c r="R16" s="41">
        <v>1.0963194988253719</v>
      </c>
      <c r="S16" s="40">
        <v>8.8607594936708853</v>
      </c>
      <c r="T16" s="9"/>
      <c r="U16" s="41">
        <v>0.30741813321452438</v>
      </c>
      <c r="V16" s="41">
        <v>4.005346402316774</v>
      </c>
      <c r="W16" s="41">
        <v>7.1280991735537187</v>
      </c>
      <c r="X16" s="41">
        <v>14.556962025316455</v>
      </c>
      <c r="Y16" s="41">
        <v>0.19603475161505904</v>
      </c>
      <c r="Z16" s="41">
        <v>3.6088215638226777</v>
      </c>
      <c r="AA16" s="41">
        <v>5.1522248243559723</v>
      </c>
      <c r="AB16" s="41">
        <v>9.2827004219409286</v>
      </c>
    </row>
    <row r="17" spans="1:28" x14ac:dyDescent="0.25">
      <c r="A17" s="8" t="s">
        <v>10</v>
      </c>
      <c r="B17" s="8"/>
      <c r="C17" s="40">
        <v>1.4589811049988042</v>
      </c>
      <c r="D17" s="40">
        <v>68.954795503468063</v>
      </c>
      <c r="E17" s="40">
        <v>2.0720108695652173</v>
      </c>
      <c r="F17" s="40">
        <v>53.04347826086957</v>
      </c>
      <c r="G17" s="41">
        <v>0.33484812245874196</v>
      </c>
      <c r="H17" s="41">
        <v>30.471179143745513</v>
      </c>
      <c r="I17" s="41">
        <v>1.0869565217391304</v>
      </c>
      <c r="J17" s="41">
        <v>12.173913043478262</v>
      </c>
      <c r="K17" s="9"/>
      <c r="L17" s="41">
        <v>0.28701267639320738</v>
      </c>
      <c r="M17" s="41">
        <v>15.355178187036595</v>
      </c>
      <c r="N17" s="41">
        <v>1.834862385321101</v>
      </c>
      <c r="O17" s="41">
        <v>10.434782608695652</v>
      </c>
      <c r="P17" s="41">
        <v>0.21525950729490553</v>
      </c>
      <c r="Q17" s="41">
        <v>22.243482420473569</v>
      </c>
      <c r="R17" s="41">
        <v>0.95846645367412142</v>
      </c>
      <c r="S17" s="40">
        <v>7.8260869565217401</v>
      </c>
      <c r="T17" s="9"/>
      <c r="U17" s="41">
        <v>0.40660129155704378</v>
      </c>
      <c r="V17" s="41">
        <v>3.6833293470461612</v>
      </c>
      <c r="W17" s="41">
        <v>9.9415204678362574</v>
      </c>
      <c r="X17" s="41">
        <v>14.782608695652174</v>
      </c>
      <c r="Y17" s="41">
        <v>9.5670892131069121E-2</v>
      </c>
      <c r="Z17" s="41">
        <v>3.9942597464721361</v>
      </c>
      <c r="AA17" s="41">
        <v>2.3391812865497075</v>
      </c>
      <c r="AB17" s="41">
        <v>3.4782608695652173</v>
      </c>
    </row>
    <row r="18" spans="1:28" x14ac:dyDescent="0.25">
      <c r="A18" s="8" t="s">
        <v>11</v>
      </c>
      <c r="B18" s="8"/>
      <c r="C18" s="40">
        <v>1.4069264069264069</v>
      </c>
      <c r="D18" s="40">
        <v>71.801346801346796</v>
      </c>
      <c r="E18" s="40">
        <v>1.921813403416557</v>
      </c>
      <c r="F18" s="40">
        <v>58.5</v>
      </c>
      <c r="G18" s="41">
        <v>0.32467532467532467</v>
      </c>
      <c r="H18" s="41">
        <v>29.797979797979796</v>
      </c>
      <c r="I18" s="41">
        <v>1.0778443113772456</v>
      </c>
      <c r="J18" s="41">
        <v>13.5</v>
      </c>
      <c r="K18" s="9"/>
      <c r="L18" s="41">
        <v>0.36075036075036077</v>
      </c>
      <c r="M18" s="41">
        <v>14.766714766714767</v>
      </c>
      <c r="N18" s="41">
        <v>2.3847376788553261</v>
      </c>
      <c r="O18" s="41">
        <v>15</v>
      </c>
      <c r="P18" s="41">
        <v>0.32467532467532467</v>
      </c>
      <c r="Q18" s="41">
        <v>21.957671957671955</v>
      </c>
      <c r="R18" s="41">
        <v>1.4570966001079331</v>
      </c>
      <c r="S18" s="40">
        <v>13.5</v>
      </c>
      <c r="T18" s="9"/>
      <c r="U18" s="41">
        <v>0.20442520442520443</v>
      </c>
      <c r="V18" s="41">
        <v>3.6676286676286676</v>
      </c>
      <c r="W18" s="41">
        <v>5.2795031055900621</v>
      </c>
      <c r="X18" s="41">
        <v>8.5</v>
      </c>
      <c r="Y18" s="41">
        <v>0.12025012025012026</v>
      </c>
      <c r="Z18" s="41">
        <v>3.0182780182780182</v>
      </c>
      <c r="AA18" s="41">
        <v>3.8314176245210727</v>
      </c>
      <c r="AB18" s="41">
        <v>5</v>
      </c>
    </row>
    <row r="19" spans="1:28" x14ac:dyDescent="0.25">
      <c r="A19" s="8" t="s">
        <v>12</v>
      </c>
      <c r="B19" s="8"/>
      <c r="C19" s="40">
        <v>1.0749757751937985</v>
      </c>
      <c r="D19" s="40">
        <v>66.006540697674424</v>
      </c>
      <c r="E19" s="40">
        <v>1.6024917618381258</v>
      </c>
      <c r="F19" s="40">
        <v>51.824817518248182</v>
      </c>
      <c r="G19" s="41">
        <v>0.16351744186046513</v>
      </c>
      <c r="H19" s="41">
        <v>24.324733527131784</v>
      </c>
      <c r="I19" s="41">
        <v>0.66773834549276623</v>
      </c>
      <c r="J19" s="41">
        <v>7.8832116788321169</v>
      </c>
      <c r="K19" s="9"/>
      <c r="L19" s="41">
        <v>0.2028827519379845</v>
      </c>
      <c r="M19" s="41">
        <v>12.357679263565892</v>
      </c>
      <c r="N19" s="41">
        <v>1.6152362584378015</v>
      </c>
      <c r="O19" s="41">
        <v>9.7810218978102181</v>
      </c>
      <c r="P19" s="41">
        <v>0.17562984496124032</v>
      </c>
      <c r="Q19" s="41">
        <v>21.184593023255811</v>
      </c>
      <c r="R19" s="41">
        <v>0.82222852282392966</v>
      </c>
      <c r="S19" s="40">
        <v>8.4671532846715323</v>
      </c>
      <c r="T19" s="9"/>
      <c r="U19" s="41">
        <v>0.34520348837209303</v>
      </c>
      <c r="V19" s="41">
        <v>4.8086240310077519</v>
      </c>
      <c r="W19" s="41">
        <v>6.6980023501762629</v>
      </c>
      <c r="X19" s="41">
        <v>16.642335766423358</v>
      </c>
      <c r="Y19" s="41">
        <v>0.2513323643410853</v>
      </c>
      <c r="Z19" s="41">
        <v>5.5626211240310077</v>
      </c>
      <c r="AA19" s="41">
        <v>4.322916666666667</v>
      </c>
      <c r="AB19" s="41">
        <v>12.116788321167883</v>
      </c>
    </row>
    <row r="20" spans="1:28" s="97" customFormat="1" ht="24" customHeight="1" x14ac:dyDescent="0.25">
      <c r="A20" s="90" t="s">
        <v>13</v>
      </c>
      <c r="B20" s="22"/>
      <c r="C20" s="110">
        <v>1.1638172027190066</v>
      </c>
      <c r="D20" s="110">
        <v>67.51758232057206</v>
      </c>
      <c r="E20" s="110">
        <v>1.6945158526135391</v>
      </c>
      <c r="F20" s="110">
        <v>53.663500678426054</v>
      </c>
      <c r="G20" s="168">
        <v>0.19862872612776977</v>
      </c>
      <c r="H20" s="56">
        <v>27.167995762587179</v>
      </c>
      <c r="I20" s="168">
        <v>0.72580645161290325</v>
      </c>
      <c r="J20" s="43">
        <v>9.1587516960651296</v>
      </c>
      <c r="K20" s="20"/>
      <c r="L20" s="168">
        <v>0.23099785186711003</v>
      </c>
      <c r="M20" s="168">
        <v>12.29585380925757</v>
      </c>
      <c r="N20" s="168">
        <v>1.844021611463472</v>
      </c>
      <c r="O20" s="168">
        <v>10.651289009497965</v>
      </c>
      <c r="P20" s="168">
        <v>0.20010005002501249</v>
      </c>
      <c r="Q20" s="43">
        <v>19.923196892563929</v>
      </c>
      <c r="R20" s="168">
        <v>0.99437011040432832</v>
      </c>
      <c r="S20" s="110">
        <v>9.2265943012211658</v>
      </c>
      <c r="T20" s="20"/>
      <c r="U20" s="56">
        <v>0.31927728570167435</v>
      </c>
      <c r="V20" s="56">
        <v>4.3345202012771091</v>
      </c>
      <c r="W20" s="43">
        <v>6.8605754030983253</v>
      </c>
      <c r="X20" s="56">
        <v>14.721845318860243</v>
      </c>
      <c r="Y20" s="56">
        <v>0.20745666951122618</v>
      </c>
      <c r="Z20" s="56">
        <v>4.5096077450489949</v>
      </c>
      <c r="AA20" s="56">
        <v>4.398003742981909</v>
      </c>
      <c r="AB20" s="56">
        <v>9.5658073270013571</v>
      </c>
    </row>
    <row r="21" spans="1:28" x14ac:dyDescent="0.25">
      <c r="A21" s="8" t="s">
        <v>14</v>
      </c>
      <c r="B21" s="8"/>
      <c r="C21" s="40">
        <v>1.7581628991747398</v>
      </c>
      <c r="D21" s="40">
        <v>71.887334050950841</v>
      </c>
      <c r="E21" s="40">
        <v>2.3873325213154688</v>
      </c>
      <c r="F21" s="40">
        <v>64.473684210526315</v>
      </c>
      <c r="G21" s="41">
        <v>0.25116612845353431</v>
      </c>
      <c r="H21" s="41">
        <v>27.197703623968422</v>
      </c>
      <c r="I21" s="41">
        <v>0.91503267973856217</v>
      </c>
      <c r="J21" s="41">
        <v>9.2105263157894726</v>
      </c>
      <c r="K21" s="9"/>
      <c r="L21" s="41">
        <v>0.41263006817366343</v>
      </c>
      <c r="M21" s="41">
        <v>18.119842124147826</v>
      </c>
      <c r="N21" s="41">
        <v>2.2265246853823815</v>
      </c>
      <c r="O21" s="41">
        <v>15.131578947368421</v>
      </c>
      <c r="P21" s="41">
        <v>0.30498744169357733</v>
      </c>
      <c r="Q21" s="41">
        <v>26.246860423394331</v>
      </c>
      <c r="R21" s="41">
        <v>1.1486486486486487</v>
      </c>
      <c r="S21" s="40">
        <v>11.184210526315789</v>
      </c>
      <c r="T21" s="9"/>
      <c r="U21" s="41">
        <v>0.25116612845353431</v>
      </c>
      <c r="V21" s="41">
        <v>3.8392536777897384</v>
      </c>
      <c r="W21" s="41">
        <v>6.140350877192982</v>
      </c>
      <c r="X21" s="41">
        <v>9.2105263157894726</v>
      </c>
      <c r="Y21" s="41">
        <v>3.5880875493362038E-2</v>
      </c>
      <c r="Z21" s="41">
        <v>2.3681377825618943</v>
      </c>
      <c r="AA21" s="41">
        <v>1.4925373134328357</v>
      </c>
      <c r="AB21" s="41">
        <v>1.3157894736842104</v>
      </c>
    </row>
    <row r="22" spans="1:28" x14ac:dyDescent="0.25">
      <c r="A22" s="8" t="s">
        <v>15</v>
      </c>
      <c r="B22" s="8"/>
      <c r="C22" s="40">
        <v>1.9361084220716358</v>
      </c>
      <c r="D22" s="40">
        <v>76.960309777347533</v>
      </c>
      <c r="E22" s="40">
        <v>2.4539877300613497</v>
      </c>
      <c r="F22" s="40">
        <v>64.516129032258064</v>
      </c>
      <c r="G22" s="41">
        <v>9.6805421103581799E-2</v>
      </c>
      <c r="H22" s="41">
        <v>24.201355275895452</v>
      </c>
      <c r="I22" s="41">
        <v>0.39840637450199201</v>
      </c>
      <c r="J22" s="41">
        <v>3.225806451612903</v>
      </c>
      <c r="K22" s="9"/>
      <c r="L22" s="41">
        <v>0.77444336882865439</v>
      </c>
      <c r="M22" s="41">
        <v>19.167473378509197</v>
      </c>
      <c r="N22" s="41">
        <v>3.8834951456310676</v>
      </c>
      <c r="O22" s="41">
        <v>25.806451612903224</v>
      </c>
      <c r="P22" s="41">
        <v>0.38722168441432719</v>
      </c>
      <c r="Q22" s="41">
        <v>25.169409486931265</v>
      </c>
      <c r="R22" s="41">
        <v>1.5151515151515151</v>
      </c>
      <c r="S22" s="40">
        <v>12.903225806451612</v>
      </c>
      <c r="T22" s="9"/>
      <c r="U22" s="41">
        <v>0.29041626331074544</v>
      </c>
      <c r="V22" s="41">
        <v>6.4859632139399812</v>
      </c>
      <c r="W22" s="41">
        <v>4.2857142857142856</v>
      </c>
      <c r="X22" s="41">
        <v>9.67741935483871</v>
      </c>
      <c r="Y22" s="41">
        <v>9.6805421103581799E-2</v>
      </c>
      <c r="Z22" s="41">
        <v>1.452081316553727</v>
      </c>
      <c r="AA22" s="41">
        <v>6.25</v>
      </c>
      <c r="AB22" s="41">
        <v>3.225806451612903</v>
      </c>
    </row>
    <row r="23" spans="1:28" x14ac:dyDescent="0.25">
      <c r="A23" s="8" t="s">
        <v>16</v>
      </c>
      <c r="B23" s="8"/>
      <c r="C23" s="40">
        <v>1.8624502861577261</v>
      </c>
      <c r="D23" s="40">
        <v>75.991851779998072</v>
      </c>
      <c r="E23" s="40">
        <v>2.3922252678793918</v>
      </c>
      <c r="F23" s="40">
        <v>59.813084112149525</v>
      </c>
      <c r="G23" s="41">
        <v>0.28130759530507327</v>
      </c>
      <c r="H23" s="41">
        <v>18.896110194975265</v>
      </c>
      <c r="I23" s="41">
        <v>1.4668689934243804</v>
      </c>
      <c r="J23" s="41">
        <v>9.0342679127725845</v>
      </c>
      <c r="K23" s="9"/>
      <c r="L23" s="41">
        <v>0.45591230963236012</v>
      </c>
      <c r="M23" s="41">
        <v>23.222427005529152</v>
      </c>
      <c r="N23" s="41">
        <v>1.9254403932814419</v>
      </c>
      <c r="O23" s="41">
        <v>14.641744548286603</v>
      </c>
      <c r="P23" s="41">
        <v>0.33950916674750214</v>
      </c>
      <c r="Q23" s="41">
        <v>28.344165292462897</v>
      </c>
      <c r="R23" s="41">
        <v>1.1836320595197836</v>
      </c>
      <c r="S23" s="40">
        <v>10.903426791277258</v>
      </c>
      <c r="T23" s="9"/>
      <c r="U23" s="41">
        <v>0.34920942865457366</v>
      </c>
      <c r="V23" s="41">
        <v>4.3942186439033852</v>
      </c>
      <c r="W23" s="41">
        <v>7.3619631901840492</v>
      </c>
      <c r="X23" s="41">
        <v>11.214953271028037</v>
      </c>
      <c r="Y23" s="41">
        <v>0.17460471432728683</v>
      </c>
      <c r="Z23" s="41">
        <v>4.7725288582791734</v>
      </c>
      <c r="AA23" s="41">
        <v>3.5294117647058822</v>
      </c>
      <c r="AB23" s="41">
        <v>5.6074766355140184</v>
      </c>
    </row>
    <row r="24" spans="1:28" x14ac:dyDescent="0.25">
      <c r="A24" s="8" t="s">
        <v>17</v>
      </c>
      <c r="B24" s="8"/>
      <c r="C24" s="40">
        <v>2.0200214515552375</v>
      </c>
      <c r="D24" s="40">
        <v>74.419020378977478</v>
      </c>
      <c r="E24" s="40">
        <v>2.6426566884939198</v>
      </c>
      <c r="F24" s="40">
        <v>58.854166666666664</v>
      </c>
      <c r="G24" s="41">
        <v>0.3128351805505899</v>
      </c>
      <c r="H24" s="41">
        <v>20.37003932785127</v>
      </c>
      <c r="I24" s="41">
        <v>1.5125324114088159</v>
      </c>
      <c r="J24" s="41">
        <v>9.1145833333333321</v>
      </c>
      <c r="K24" s="9"/>
      <c r="L24" s="41">
        <v>0.84018591347872729</v>
      </c>
      <c r="M24" s="41">
        <v>25.286020736503396</v>
      </c>
      <c r="N24" s="41">
        <v>3.215874101950051</v>
      </c>
      <c r="O24" s="41">
        <v>24.479166666666664</v>
      </c>
      <c r="P24" s="41">
        <v>0.56310332499106186</v>
      </c>
      <c r="Q24" s="41">
        <v>32.168394708616376</v>
      </c>
      <c r="R24" s="41">
        <v>1.7203713817586019</v>
      </c>
      <c r="S24" s="40">
        <v>16.40625</v>
      </c>
      <c r="T24" s="9"/>
      <c r="U24" s="41">
        <v>0.28602073650339649</v>
      </c>
      <c r="V24" s="41">
        <v>3.5126921701823384</v>
      </c>
      <c r="W24" s="41">
        <v>7.5294117647058814</v>
      </c>
      <c r="X24" s="41">
        <v>8.3333333333333321</v>
      </c>
      <c r="Y24" s="41">
        <v>0.10725777618877369</v>
      </c>
      <c r="Z24" s="41">
        <v>3.4501251340722203</v>
      </c>
      <c r="AA24" s="41">
        <v>3.0150753768844218</v>
      </c>
      <c r="AB24" s="41">
        <v>3.125</v>
      </c>
    </row>
    <row r="25" spans="1:28" x14ac:dyDescent="0.25">
      <c r="A25" s="8" t="s">
        <v>18</v>
      </c>
      <c r="B25" s="8"/>
      <c r="C25" s="40">
        <v>3.1833150384193196</v>
      </c>
      <c r="D25" s="40">
        <v>77.936333699231625</v>
      </c>
      <c r="E25" s="40">
        <v>3.9242219215155618</v>
      </c>
      <c r="F25" s="40">
        <v>54.716981132075468</v>
      </c>
      <c r="G25" s="41">
        <v>0.43907793633369924</v>
      </c>
      <c r="H25" s="41">
        <v>19.209659714599344</v>
      </c>
      <c r="I25" s="41">
        <v>2.2346368715083798</v>
      </c>
      <c r="J25" s="41">
        <v>7.5471698113207548</v>
      </c>
      <c r="K25" s="9"/>
      <c r="L25" s="41">
        <v>1.4270032930845227</v>
      </c>
      <c r="M25" s="41">
        <v>24.259055982436884</v>
      </c>
      <c r="N25" s="41">
        <v>5.5555555555555554</v>
      </c>
      <c r="O25" s="41">
        <v>24.528301886792452</v>
      </c>
      <c r="P25" s="41">
        <v>0.32930845225027439</v>
      </c>
      <c r="Q25" s="41">
        <v>27.0032930845225</v>
      </c>
      <c r="R25" s="41">
        <v>1.2048192771084338</v>
      </c>
      <c r="S25" s="40">
        <v>5.6603773584905666</v>
      </c>
      <c r="T25" s="9"/>
      <c r="U25" s="41">
        <v>0.65861690450054877</v>
      </c>
      <c r="V25" s="41">
        <v>6.0373216245883645</v>
      </c>
      <c r="W25" s="41">
        <v>9.8360655737704921</v>
      </c>
      <c r="X25" s="41">
        <v>11.320754716981133</v>
      </c>
      <c r="Y25" s="41">
        <v>0.43907793633369924</v>
      </c>
      <c r="Z25" s="41">
        <v>2.9637760702524698</v>
      </c>
      <c r="AA25" s="41">
        <v>12.903225806451612</v>
      </c>
      <c r="AB25" s="41">
        <v>7.5471698113207548</v>
      </c>
    </row>
    <row r="26" spans="1:28" x14ac:dyDescent="0.25">
      <c r="A26" s="8" t="s">
        <v>19</v>
      </c>
      <c r="B26" s="8"/>
      <c r="C26" s="40">
        <v>1.845943482224248</v>
      </c>
      <c r="D26" s="40">
        <v>79.649042844120331</v>
      </c>
      <c r="E26" s="40">
        <v>2.2651006711409396</v>
      </c>
      <c r="F26" s="40">
        <v>58.695652173913047</v>
      </c>
      <c r="G26" s="41">
        <v>0.18231540565177756</v>
      </c>
      <c r="H26" s="41">
        <v>22.402005469462168</v>
      </c>
      <c r="I26" s="41">
        <v>0.80726538849646823</v>
      </c>
      <c r="J26" s="41">
        <v>5.7971014492753623</v>
      </c>
      <c r="K26" s="9"/>
      <c r="L26" s="41">
        <v>0.75205104831358249</v>
      </c>
      <c r="M26" s="41">
        <v>26.549680948040113</v>
      </c>
      <c r="N26" s="41">
        <v>2.7545909849749584</v>
      </c>
      <c r="O26" s="41">
        <v>23.913043478260871</v>
      </c>
      <c r="P26" s="41">
        <v>0.56973564266180488</v>
      </c>
      <c r="Q26" s="41">
        <v>33.158614402917046</v>
      </c>
      <c r="R26" s="41">
        <v>1.6891891891891893</v>
      </c>
      <c r="S26" s="40">
        <v>18.115942028985508</v>
      </c>
      <c r="T26" s="9"/>
      <c r="U26" s="41">
        <v>0.36463081130355512</v>
      </c>
      <c r="V26" s="41">
        <v>3.2133090246125797</v>
      </c>
      <c r="W26" s="41">
        <v>10.191082802547772</v>
      </c>
      <c r="X26" s="41">
        <v>11.594202898550725</v>
      </c>
      <c r="Y26" s="41">
        <v>0.22789425706472194</v>
      </c>
      <c r="Z26" s="41">
        <v>2.324521422060164</v>
      </c>
      <c r="AA26" s="41">
        <v>8.9285714285714288</v>
      </c>
      <c r="AB26" s="41">
        <v>7.2463768115942031</v>
      </c>
    </row>
    <row r="27" spans="1:28" x14ac:dyDescent="0.25">
      <c r="A27" s="8" t="s">
        <v>20</v>
      </c>
      <c r="B27" s="8"/>
      <c r="C27" s="40">
        <v>1.1956592371174215</v>
      </c>
      <c r="D27" s="40">
        <v>73.520046786665802</v>
      </c>
      <c r="E27" s="40">
        <v>1.6002783092711774</v>
      </c>
      <c r="F27" s="40">
        <v>55.25525525525525</v>
      </c>
      <c r="G27" s="41">
        <v>0.12346481252842939</v>
      </c>
      <c r="H27" s="41">
        <v>23.536292156735332</v>
      </c>
      <c r="I27" s="41">
        <v>0.52183466080747043</v>
      </c>
      <c r="J27" s="41">
        <v>5.7057057057057055</v>
      </c>
      <c r="K27" s="9"/>
      <c r="L27" s="41">
        <v>0.31191110533497957</v>
      </c>
      <c r="M27" s="41">
        <v>18.896614464877509</v>
      </c>
      <c r="N27" s="41">
        <v>1.6238159675236805</v>
      </c>
      <c r="O27" s="41">
        <v>14.414414414414415</v>
      </c>
      <c r="P27" s="41">
        <v>0.29241666125154331</v>
      </c>
      <c r="Q27" s="41">
        <v>25.368769900578336</v>
      </c>
      <c r="R27" s="41">
        <v>1.139528994682198</v>
      </c>
      <c r="S27" s="40">
        <v>13.513513513513514</v>
      </c>
      <c r="T27" s="9"/>
      <c r="U27" s="41">
        <v>0.22743518097342258</v>
      </c>
      <c r="V27" s="41">
        <v>4.1783091818831632</v>
      </c>
      <c r="W27" s="41">
        <v>5.1622418879056049</v>
      </c>
      <c r="X27" s="41">
        <v>10.51051051051051</v>
      </c>
      <c r="Y27" s="41">
        <v>0.22093703294561051</v>
      </c>
      <c r="Z27" s="41">
        <v>3.898888816687244</v>
      </c>
      <c r="AA27" s="41">
        <v>5.3627760252365935</v>
      </c>
      <c r="AB27" s="41">
        <v>10.21021021021021</v>
      </c>
    </row>
    <row r="28" spans="1:28" x14ac:dyDescent="0.25">
      <c r="A28" s="8" t="s">
        <v>21</v>
      </c>
      <c r="B28" s="8"/>
      <c r="C28" s="40">
        <v>2.3006743355811188</v>
      </c>
      <c r="D28" s="40">
        <v>68.802062673542238</v>
      </c>
      <c r="E28" s="40">
        <v>3.2357043235704328</v>
      </c>
      <c r="F28" s="40">
        <v>59.487179487179489</v>
      </c>
      <c r="G28" s="41">
        <v>0.29750099166997224</v>
      </c>
      <c r="H28" s="41">
        <v>25.148750495834989</v>
      </c>
      <c r="I28" s="41">
        <v>1.1691348402182384</v>
      </c>
      <c r="J28" s="41">
        <v>7.6923076923076925</v>
      </c>
      <c r="K28" s="9"/>
      <c r="L28" s="41">
        <v>0.5553351844506148</v>
      </c>
      <c r="M28" s="41">
        <v>20.904403014676713</v>
      </c>
      <c r="N28" s="41">
        <v>2.5878003696857674</v>
      </c>
      <c r="O28" s="41">
        <v>14.358974358974358</v>
      </c>
      <c r="P28" s="41">
        <v>0.51566838556128514</v>
      </c>
      <c r="Q28" s="41">
        <v>24.890916303054343</v>
      </c>
      <c r="R28" s="41">
        <v>2.029664324746292</v>
      </c>
      <c r="S28" s="40">
        <v>13.333333333333334</v>
      </c>
      <c r="T28" s="9"/>
      <c r="U28" s="41">
        <v>0.45616818722729074</v>
      </c>
      <c r="V28" s="41">
        <v>3.0543435144783819</v>
      </c>
      <c r="W28" s="41">
        <v>12.994350282485875</v>
      </c>
      <c r="X28" s="41">
        <v>11.794871794871794</v>
      </c>
      <c r="Y28" s="41">
        <v>7.9333597778659268E-2</v>
      </c>
      <c r="Z28" s="41">
        <v>4.2245140817136058</v>
      </c>
      <c r="AA28" s="41">
        <v>1.8433179723502304</v>
      </c>
      <c r="AB28" s="41">
        <v>2.0512820512820511</v>
      </c>
    </row>
    <row r="29" spans="1:28" s="97" customFormat="1" ht="24" customHeight="1" x14ac:dyDescent="0.25">
      <c r="A29" s="91" t="s">
        <v>22</v>
      </c>
      <c r="B29" s="18"/>
      <c r="C29" s="57">
        <v>1.7572537801389458</v>
      </c>
      <c r="D29" s="57">
        <v>74.209607311364564</v>
      </c>
      <c r="E29" s="57">
        <v>2.3131846635367763</v>
      </c>
      <c r="F29" s="42">
        <v>58.867454884878654</v>
      </c>
      <c r="G29" s="43">
        <v>0.23219526693167886</v>
      </c>
      <c r="H29" s="168">
        <v>22.366905672994761</v>
      </c>
      <c r="I29" s="43">
        <v>1.0274535590991287</v>
      </c>
      <c r="J29" s="168">
        <v>7.7784691972619795</v>
      </c>
      <c r="K29" s="20"/>
      <c r="L29" s="56">
        <v>0.54612326782330867</v>
      </c>
      <c r="M29" s="56">
        <v>21.880224393505962</v>
      </c>
      <c r="N29" s="56">
        <v>2.4351859521245753</v>
      </c>
      <c r="O29" s="56">
        <v>18.294959551960176</v>
      </c>
      <c r="P29" s="48">
        <v>0.4049485455288479</v>
      </c>
      <c r="Q29" s="58">
        <v>28.056618493888617</v>
      </c>
      <c r="R29" s="58">
        <v>1.4227907583866335</v>
      </c>
      <c r="S29" s="59">
        <v>13.56565028002489</v>
      </c>
      <c r="T29" s="20"/>
      <c r="U29" s="43">
        <v>0.30649775234981608</v>
      </c>
      <c r="V29" s="168">
        <v>3.9380317271612739</v>
      </c>
      <c r="W29" s="56">
        <v>7.2210065645514225</v>
      </c>
      <c r="X29" s="43">
        <v>10.267579340385812</v>
      </c>
      <c r="Y29" s="43">
        <v>0.15789278151354164</v>
      </c>
      <c r="Z29" s="43">
        <v>3.6538247204368983</v>
      </c>
      <c r="AA29" s="43">
        <v>4.1423001949317735</v>
      </c>
      <c r="AB29" s="43">
        <v>5.2893590541381457</v>
      </c>
    </row>
    <row r="30" spans="1:28" s="97" customFormat="1" ht="24" customHeight="1" x14ac:dyDescent="0.25">
      <c r="A30" s="89" t="s">
        <v>38</v>
      </c>
      <c r="B30" s="205"/>
      <c r="C30" s="60">
        <v>1.4640820980615734</v>
      </c>
      <c r="D30" s="60">
        <v>70.879893576586852</v>
      </c>
      <c r="E30" s="60">
        <v>2.0237788764139393</v>
      </c>
      <c r="F30" s="60">
        <v>59.674670797831141</v>
      </c>
      <c r="G30" s="62">
        <v>0.25199543899657922</v>
      </c>
      <c r="H30" s="62">
        <v>26.097301406309388</v>
      </c>
      <c r="I30" s="62">
        <v>0.95636494771006131</v>
      </c>
      <c r="J30" s="62">
        <v>10.271107668474052</v>
      </c>
      <c r="K30" s="61"/>
      <c r="L30" s="62">
        <v>0.31851007221588751</v>
      </c>
      <c r="M30" s="62">
        <v>15.391486126947928</v>
      </c>
      <c r="N30" s="62">
        <v>2.0274357051266545</v>
      </c>
      <c r="O30" s="62">
        <v>12.982184353214562</v>
      </c>
      <c r="P30" s="62">
        <v>0.27023945267958949</v>
      </c>
      <c r="Q30" s="62">
        <v>21.563283922462944</v>
      </c>
      <c r="R30" s="62">
        <v>1.2377271777731356</v>
      </c>
      <c r="S30" s="60">
        <v>11.014717273431449</v>
      </c>
      <c r="T30" s="61"/>
      <c r="U30" s="62">
        <v>0.24781451919422276</v>
      </c>
      <c r="V30" s="62">
        <v>4.0851387305207147</v>
      </c>
      <c r="W30" s="62">
        <v>5.7192982456140351</v>
      </c>
      <c r="X30" s="62">
        <v>10.100697134004648</v>
      </c>
      <c r="Y30" s="62">
        <v>0.14443177499049792</v>
      </c>
      <c r="Z30" s="62">
        <v>3.8627898137590275</v>
      </c>
      <c r="AA30" s="62">
        <v>3.6042872047804231</v>
      </c>
      <c r="AB30" s="62">
        <v>5.8869093725793959</v>
      </c>
    </row>
    <row r="32" spans="1:28" ht="14.4" customHeight="1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98"/>
      <c r="U32" s="99"/>
      <c r="V32" s="99"/>
      <c r="W32" s="99"/>
      <c r="X32" s="99"/>
      <c r="Y32" s="99"/>
      <c r="Z32" s="99"/>
      <c r="AA32" s="99"/>
      <c r="AB32" s="99"/>
    </row>
    <row r="33" spans="1:28" x14ac:dyDescent="0.25">
      <c r="A33" s="333" t="s">
        <v>45</v>
      </c>
      <c r="B33" s="333"/>
      <c r="C33" s="333"/>
      <c r="D33" s="333"/>
      <c r="E33" s="333"/>
      <c r="F33" s="333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98"/>
      <c r="U33" s="100"/>
      <c r="V33" s="100"/>
      <c r="W33" s="100"/>
      <c r="X33" s="100"/>
    </row>
    <row r="34" spans="1:28" x14ac:dyDescent="0.25">
      <c r="A34" s="368" t="s">
        <v>40</v>
      </c>
      <c r="B34" s="368"/>
      <c r="C34" s="368"/>
      <c r="D34" s="368"/>
      <c r="E34" s="368"/>
      <c r="F34" s="368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44"/>
      <c r="Z34" s="44"/>
      <c r="AA34" s="44"/>
      <c r="AB34" s="44"/>
    </row>
    <row r="35" spans="1:28" x14ac:dyDescent="0.25">
      <c r="A35" s="324" t="s">
        <v>27</v>
      </c>
      <c r="B35" s="1"/>
      <c r="C35" s="328" t="s">
        <v>30</v>
      </c>
      <c r="D35" s="367"/>
      <c r="E35" s="367"/>
      <c r="F35" s="367"/>
      <c r="G35" s="367"/>
      <c r="H35" s="367"/>
      <c r="I35" s="367"/>
      <c r="J35" s="367"/>
      <c r="K35" s="3"/>
      <c r="L35" s="328" t="s">
        <v>35</v>
      </c>
      <c r="M35" s="367"/>
      <c r="N35" s="367"/>
      <c r="O35" s="367"/>
      <c r="P35" s="367"/>
      <c r="Q35" s="367"/>
      <c r="R35" s="367"/>
      <c r="S35" s="367"/>
      <c r="T35" s="4"/>
      <c r="U35" s="328" t="s">
        <v>36</v>
      </c>
      <c r="V35" s="328"/>
      <c r="W35" s="328"/>
      <c r="X35" s="328"/>
      <c r="Y35" s="367"/>
      <c r="Z35" s="367"/>
      <c r="AA35" s="367"/>
      <c r="AB35" s="367"/>
    </row>
    <row r="36" spans="1:28" x14ac:dyDescent="0.25">
      <c r="A36" s="324"/>
      <c r="B36" s="1"/>
      <c r="C36" s="327" t="s">
        <v>33</v>
      </c>
      <c r="D36" s="327"/>
      <c r="E36" s="327"/>
      <c r="F36" s="327"/>
      <c r="G36" s="328" t="s">
        <v>34</v>
      </c>
      <c r="H36" s="328"/>
      <c r="I36" s="328"/>
      <c r="J36" s="328"/>
      <c r="K36" s="45"/>
      <c r="L36" s="327" t="s">
        <v>33</v>
      </c>
      <c r="M36" s="327"/>
      <c r="N36" s="327"/>
      <c r="O36" s="327"/>
      <c r="P36" s="327" t="s">
        <v>34</v>
      </c>
      <c r="Q36" s="327"/>
      <c r="R36" s="327"/>
      <c r="S36" s="327"/>
      <c r="T36" s="5"/>
      <c r="U36" s="327" t="s">
        <v>33</v>
      </c>
      <c r="V36" s="327"/>
      <c r="W36" s="327"/>
      <c r="X36" s="327"/>
      <c r="Y36" s="327" t="s">
        <v>34</v>
      </c>
      <c r="Z36" s="327"/>
      <c r="AA36" s="327"/>
      <c r="AB36" s="327"/>
    </row>
    <row r="37" spans="1:28" ht="31.2" x14ac:dyDescent="0.25">
      <c r="A37" s="327"/>
      <c r="B37" s="2"/>
      <c r="C37" s="46" t="s">
        <v>41</v>
      </c>
      <c r="D37" s="46" t="s">
        <v>42</v>
      </c>
      <c r="E37" s="46" t="s">
        <v>43</v>
      </c>
      <c r="F37" s="46" t="s">
        <v>44</v>
      </c>
      <c r="G37" s="46" t="s">
        <v>41</v>
      </c>
      <c r="H37" s="46" t="s">
        <v>42</v>
      </c>
      <c r="I37" s="46" t="s">
        <v>43</v>
      </c>
      <c r="J37" s="46" t="s">
        <v>44</v>
      </c>
      <c r="K37" s="7"/>
      <c r="L37" s="46" t="s">
        <v>41</v>
      </c>
      <c r="M37" s="46" t="s">
        <v>42</v>
      </c>
      <c r="N37" s="46" t="s">
        <v>43</v>
      </c>
      <c r="O37" s="46" t="s">
        <v>44</v>
      </c>
      <c r="P37" s="46" t="s">
        <v>41</v>
      </c>
      <c r="Q37" s="46" t="s">
        <v>42</v>
      </c>
      <c r="R37" s="46" t="s">
        <v>43</v>
      </c>
      <c r="S37" s="46" t="s">
        <v>44</v>
      </c>
      <c r="T37" s="7"/>
      <c r="U37" s="46" t="s">
        <v>41</v>
      </c>
      <c r="V37" s="46" t="s">
        <v>42</v>
      </c>
      <c r="W37" s="46" t="s">
        <v>43</v>
      </c>
      <c r="X37" s="46" t="s">
        <v>44</v>
      </c>
      <c r="Y37" s="46" t="s">
        <v>41</v>
      </c>
      <c r="Z37" s="46" t="s">
        <v>42</v>
      </c>
      <c r="AA37" s="46" t="s">
        <v>43</v>
      </c>
      <c r="AB37" s="46" t="s">
        <v>44</v>
      </c>
    </row>
    <row r="38" spans="1:28" x14ac:dyDescent="0.25">
      <c r="A38" s="8" t="s">
        <v>0</v>
      </c>
      <c r="B38" s="8"/>
      <c r="C38" s="40">
        <v>1.8561742803156607</v>
      </c>
      <c r="D38" s="40">
        <v>70.362343003223287</v>
      </c>
      <c r="E38" s="40">
        <v>2.5702193151212005</v>
      </c>
      <c r="F38" s="40">
        <v>62.081784386617102</v>
      </c>
      <c r="G38" s="41">
        <v>0.25564076914527062</v>
      </c>
      <c r="H38" s="41">
        <v>26.431032566411027</v>
      </c>
      <c r="I38" s="41">
        <v>0.95793419408579761</v>
      </c>
      <c r="J38" s="41">
        <v>8.5501858736059475</v>
      </c>
      <c r="K38" s="9"/>
      <c r="L38" s="41">
        <v>0.37234633766811159</v>
      </c>
      <c r="M38" s="41">
        <v>16.405468489496499</v>
      </c>
      <c r="N38" s="41">
        <v>2.2192779065915866</v>
      </c>
      <c r="O38" s="41">
        <v>12.453531598513012</v>
      </c>
      <c r="P38" s="41">
        <v>0.294542625319551</v>
      </c>
      <c r="Q38" s="41">
        <v>24.580415694120262</v>
      </c>
      <c r="R38" s="41">
        <v>1.1840929401251117</v>
      </c>
      <c r="S38" s="40">
        <v>9.8513011152416361</v>
      </c>
      <c r="T38" s="9"/>
      <c r="U38" s="41">
        <v>0.35567411359341999</v>
      </c>
      <c r="V38" s="41">
        <v>4.6904523730132262</v>
      </c>
      <c r="W38" s="41">
        <v>7.0484581497797363</v>
      </c>
      <c r="X38" s="41">
        <v>11.895910780669144</v>
      </c>
      <c r="Y38" s="41">
        <v>0.15005001667222406</v>
      </c>
      <c r="Z38" s="41">
        <v>4.3570078915193955</v>
      </c>
      <c r="AA38" s="41">
        <v>3.3292231812577064</v>
      </c>
      <c r="AB38" s="41">
        <v>5.0185873605947959</v>
      </c>
    </row>
    <row r="39" spans="1:28" x14ac:dyDescent="0.25">
      <c r="A39" s="8" t="s">
        <v>1</v>
      </c>
      <c r="B39" s="8"/>
      <c r="C39" s="40">
        <v>2.6490066225165565</v>
      </c>
      <c r="D39" s="40">
        <v>67.549668874172184</v>
      </c>
      <c r="E39" s="40">
        <v>3.7735849056603774</v>
      </c>
      <c r="F39" s="40">
        <v>70.588235294117652</v>
      </c>
      <c r="G39" s="41">
        <v>0.44150110375275936</v>
      </c>
      <c r="H39" s="41">
        <v>32.00883002207506</v>
      </c>
      <c r="I39" s="41">
        <v>1.3605442176870748</v>
      </c>
      <c r="J39" s="41">
        <v>11.76470588235294</v>
      </c>
      <c r="K39" s="9"/>
      <c r="L39" s="41">
        <v>0.66225165562913912</v>
      </c>
      <c r="M39" s="41">
        <v>19.426048565121413</v>
      </c>
      <c r="N39" s="41">
        <v>3.296703296703297</v>
      </c>
      <c r="O39" s="41">
        <v>17.647058823529413</v>
      </c>
      <c r="P39" s="41">
        <v>0.44150110375275936</v>
      </c>
      <c r="Q39" s="41">
        <v>22.516556291390728</v>
      </c>
      <c r="R39" s="41">
        <v>1.9230769230769231</v>
      </c>
      <c r="S39" s="40">
        <v>11.76470588235294</v>
      </c>
      <c r="T39" s="9"/>
      <c r="U39" s="41">
        <v>0.44150110375275936</v>
      </c>
      <c r="V39" s="41">
        <v>2.4282560706401766</v>
      </c>
      <c r="W39" s="41">
        <v>15.384615384615385</v>
      </c>
      <c r="X39" s="41">
        <v>11.76470588235294</v>
      </c>
      <c r="Y39" s="41">
        <v>0</v>
      </c>
      <c r="Z39" s="41">
        <v>3.5320088300220749</v>
      </c>
      <c r="AA39" s="41">
        <v>0</v>
      </c>
      <c r="AB39" s="41">
        <v>0</v>
      </c>
    </row>
    <row r="40" spans="1:28" x14ac:dyDescent="0.25">
      <c r="A40" s="8" t="s">
        <v>2</v>
      </c>
      <c r="B40" s="8"/>
      <c r="C40" s="40">
        <v>1.1513401451206873</v>
      </c>
      <c r="D40" s="40">
        <v>73.369243299274402</v>
      </c>
      <c r="E40" s="40">
        <v>1.5449961499292084</v>
      </c>
      <c r="F40" s="40">
        <v>64.589823468328149</v>
      </c>
      <c r="G40" s="41">
        <v>0.14438027543314083</v>
      </c>
      <c r="H40" s="41">
        <v>24.831556345328</v>
      </c>
      <c r="I40" s="41">
        <v>0.57807752167790705</v>
      </c>
      <c r="J40" s="41">
        <v>8.0996884735202492</v>
      </c>
      <c r="K40" s="9"/>
      <c r="L40" s="41">
        <v>0.20546423811639269</v>
      </c>
      <c r="M40" s="41">
        <v>14.789723086035837</v>
      </c>
      <c r="N40" s="41">
        <v>1.3702012097271943</v>
      </c>
      <c r="O40" s="41">
        <v>11.526479750778815</v>
      </c>
      <c r="P40" s="41">
        <v>0.14623130460536057</v>
      </c>
      <c r="Q40" s="41">
        <v>19.557974233673921</v>
      </c>
      <c r="R40" s="41">
        <v>0.74213245655237203</v>
      </c>
      <c r="S40" s="40">
        <v>8.2035306334371754</v>
      </c>
      <c r="T40" s="9"/>
      <c r="U40" s="41">
        <v>0.16103953798311862</v>
      </c>
      <c r="V40" s="41">
        <v>3.9537983118613953</v>
      </c>
      <c r="W40" s="41">
        <v>3.9136302294197032</v>
      </c>
      <c r="X40" s="41">
        <v>9.0342679127725845</v>
      </c>
      <c r="Y40" s="41">
        <v>0.11846586702206427</v>
      </c>
      <c r="Z40" s="41">
        <v>4.1629646083222269</v>
      </c>
      <c r="AA40" s="41">
        <v>2.7669693039342844</v>
      </c>
      <c r="AB40" s="41">
        <v>6.6458982346832816</v>
      </c>
    </row>
    <row r="41" spans="1:28" x14ac:dyDescent="0.25">
      <c r="A41" s="8" t="s">
        <v>3</v>
      </c>
      <c r="B41" s="8"/>
      <c r="C41" s="40">
        <v>1.9705662259915193</v>
      </c>
      <c r="D41" s="40">
        <v>68.670491394362685</v>
      </c>
      <c r="E41" s="40">
        <v>2.7895480225988702</v>
      </c>
      <c r="F41" s="40">
        <v>69.298245614035096</v>
      </c>
      <c r="G41" s="41">
        <v>7.483162883512097E-2</v>
      </c>
      <c r="H41" s="41">
        <v>24.893988525816912</v>
      </c>
      <c r="I41" s="41">
        <v>0.29970029970029971</v>
      </c>
      <c r="J41" s="41">
        <v>2.6315789473684208</v>
      </c>
      <c r="K41" s="9"/>
      <c r="L41" s="41">
        <v>0.1746071339486156</v>
      </c>
      <c r="M41" s="41">
        <v>13.669244200548766</v>
      </c>
      <c r="N41" s="41">
        <v>1.2612612612612613</v>
      </c>
      <c r="O41" s="41">
        <v>6.140350877192982</v>
      </c>
      <c r="P41" s="41">
        <v>0.29932651534048388</v>
      </c>
      <c r="Q41" s="41">
        <v>18.034422549264157</v>
      </c>
      <c r="R41" s="41">
        <v>1.6326530612244898</v>
      </c>
      <c r="S41" s="40">
        <v>10.526315789473683</v>
      </c>
      <c r="T41" s="9"/>
      <c r="U41" s="41">
        <v>0.32427039161885757</v>
      </c>
      <c r="V41" s="41">
        <v>4.3402344724370172</v>
      </c>
      <c r="W41" s="41">
        <v>6.9518716577540109</v>
      </c>
      <c r="X41" s="41">
        <v>11.403508771929824</v>
      </c>
      <c r="Y41" s="41">
        <v>0.29932651534048388</v>
      </c>
      <c r="Z41" s="41">
        <v>4.1157395859316539</v>
      </c>
      <c r="AA41" s="41">
        <v>6.7796610169491522</v>
      </c>
      <c r="AB41" s="41">
        <v>10.526315789473683</v>
      </c>
    </row>
    <row r="42" spans="1:28" x14ac:dyDescent="0.25">
      <c r="A42" s="8" t="s">
        <v>4</v>
      </c>
      <c r="B42" s="8"/>
      <c r="C42" s="40">
        <v>2.0486864304651724</v>
      </c>
      <c r="D42" s="40">
        <v>73.391178597252349</v>
      </c>
      <c r="E42" s="40">
        <v>2.7156549520766773</v>
      </c>
      <c r="F42" s="40">
        <v>71.308724832214764</v>
      </c>
      <c r="G42" s="41">
        <v>0.26030368763557482</v>
      </c>
      <c r="H42" s="41">
        <v>28.512894673415278</v>
      </c>
      <c r="I42" s="41">
        <v>0.90467414977383143</v>
      </c>
      <c r="J42" s="41">
        <v>9.0604026845637584</v>
      </c>
      <c r="K42" s="9"/>
      <c r="L42" s="41">
        <v>0.29404675825500121</v>
      </c>
      <c r="M42" s="41">
        <v>14.311882381296698</v>
      </c>
      <c r="N42" s="41">
        <v>2.0132013201320129</v>
      </c>
      <c r="O42" s="41">
        <v>10.234899328859061</v>
      </c>
      <c r="P42" s="41">
        <v>0.21209930103639429</v>
      </c>
      <c r="Q42" s="41">
        <v>18.997348758737047</v>
      </c>
      <c r="R42" s="41">
        <v>1.1041405269761606</v>
      </c>
      <c r="S42" s="40">
        <v>7.3825503355704702</v>
      </c>
      <c r="T42" s="9"/>
      <c r="U42" s="41">
        <v>0.24584237165582068</v>
      </c>
      <c r="V42" s="41">
        <v>3.1814895155459149</v>
      </c>
      <c r="W42" s="41">
        <v>7.1729957805907167</v>
      </c>
      <c r="X42" s="41">
        <v>8.5570469798657722</v>
      </c>
      <c r="Y42" s="41">
        <v>7.230657989877079E-2</v>
      </c>
      <c r="Z42" s="41">
        <v>2.5018076644974694</v>
      </c>
      <c r="AA42" s="41">
        <v>2.8089887640449436</v>
      </c>
      <c r="AB42" s="41">
        <v>2.5167785234899327</v>
      </c>
    </row>
    <row r="43" spans="1:28" x14ac:dyDescent="0.25">
      <c r="A43" s="8" t="s">
        <v>5</v>
      </c>
      <c r="B43" s="8"/>
      <c r="C43" s="40">
        <v>1.7799627055433125</v>
      </c>
      <c r="D43" s="40">
        <v>67.892863197152067</v>
      </c>
      <c r="E43" s="40">
        <v>2.5547445255474455</v>
      </c>
      <c r="F43" s="40">
        <v>55.555555555555557</v>
      </c>
      <c r="G43" s="41">
        <v>0.42380064417697916</v>
      </c>
      <c r="H43" s="41">
        <v>28.631971520596711</v>
      </c>
      <c r="I43" s="41">
        <v>1.4585764294049008</v>
      </c>
      <c r="J43" s="41">
        <v>13.227513227513226</v>
      </c>
      <c r="K43" s="9"/>
      <c r="L43" s="41">
        <v>0.32208848957450414</v>
      </c>
      <c r="M43" s="41">
        <v>12.798779454144771</v>
      </c>
      <c r="N43" s="41">
        <v>2.454780361757106</v>
      </c>
      <c r="O43" s="41">
        <v>10.052910052910052</v>
      </c>
      <c r="P43" s="41">
        <v>0.40684861840989994</v>
      </c>
      <c r="Q43" s="41">
        <v>16.816409560942532</v>
      </c>
      <c r="R43" s="41">
        <v>2.3622047244094486</v>
      </c>
      <c r="S43" s="40">
        <v>12.698412698412698</v>
      </c>
      <c r="T43" s="9"/>
      <c r="U43" s="41">
        <v>0.33904051534158336</v>
      </c>
      <c r="V43" s="41">
        <v>5.2890320393287</v>
      </c>
      <c r="W43" s="41">
        <v>6.024096385542169</v>
      </c>
      <c r="X43" s="41">
        <v>10.582010582010582</v>
      </c>
      <c r="Y43" s="41">
        <v>0.16952025767079168</v>
      </c>
      <c r="Z43" s="41">
        <v>2.7462281742668249</v>
      </c>
      <c r="AA43" s="41">
        <v>5.8139534883720927</v>
      </c>
      <c r="AB43" s="41">
        <v>5.2910052910052912</v>
      </c>
    </row>
    <row r="44" spans="1:28" x14ac:dyDescent="0.25">
      <c r="A44" s="8" t="s">
        <v>6</v>
      </c>
      <c r="B44" s="8"/>
      <c r="C44" s="40">
        <v>0.69161534817621984</v>
      </c>
      <c r="D44" s="40">
        <v>68.612032212221692</v>
      </c>
      <c r="E44" s="40">
        <v>0.9979494190020507</v>
      </c>
      <c r="F44" s="40">
        <v>52.517985611510788</v>
      </c>
      <c r="G44" s="41">
        <v>0.11369019422074846</v>
      </c>
      <c r="H44" s="41">
        <v>23.723353860729514</v>
      </c>
      <c r="I44" s="41">
        <v>0.47694753577106513</v>
      </c>
      <c r="J44" s="41">
        <v>8.6330935251798557</v>
      </c>
      <c r="K44" s="9"/>
      <c r="L44" s="41">
        <v>0.13263855992420653</v>
      </c>
      <c r="M44" s="41">
        <v>10.83846518237802</v>
      </c>
      <c r="N44" s="41">
        <v>1.2089810017271159</v>
      </c>
      <c r="O44" s="41">
        <v>10.071942446043165</v>
      </c>
      <c r="P44" s="41">
        <v>0.20843202273803885</v>
      </c>
      <c r="Q44" s="41">
        <v>18.692562766461393</v>
      </c>
      <c r="R44" s="41">
        <v>1.1027568922305764</v>
      </c>
      <c r="S44" s="40">
        <v>15.827338129496402</v>
      </c>
      <c r="T44" s="9"/>
      <c r="U44" s="41">
        <v>0.1989578398863098</v>
      </c>
      <c r="V44" s="41">
        <v>5.3529133112269065</v>
      </c>
      <c r="W44" s="41">
        <v>3.5836177474402731</v>
      </c>
      <c r="X44" s="41">
        <v>15.107913669064748</v>
      </c>
      <c r="Y44" s="41">
        <v>0.10421601136901942</v>
      </c>
      <c r="Z44" s="41">
        <v>6.4329701563240169</v>
      </c>
      <c r="AA44" s="41">
        <v>1.5942028985507246</v>
      </c>
      <c r="AB44" s="41">
        <v>7.9136690647482011</v>
      </c>
    </row>
    <row r="45" spans="1:28" x14ac:dyDescent="0.25">
      <c r="A45" s="8" t="s">
        <v>7</v>
      </c>
      <c r="B45" s="8"/>
      <c r="C45" s="40">
        <v>1.7600469345849221</v>
      </c>
      <c r="D45" s="40">
        <v>70.075535347609275</v>
      </c>
      <c r="E45" s="40">
        <v>2.4501046398856619</v>
      </c>
      <c r="F45" s="40">
        <v>66.852367688022284</v>
      </c>
      <c r="G45" s="41">
        <v>0.25300674684658253</v>
      </c>
      <c r="H45" s="41">
        <v>30.621149897330596</v>
      </c>
      <c r="I45" s="41">
        <v>0.81947743467933498</v>
      </c>
      <c r="J45" s="41">
        <v>9.6100278551532039</v>
      </c>
      <c r="K45" s="9"/>
      <c r="L45" s="41">
        <v>0.28600762687004982</v>
      </c>
      <c r="M45" s="41">
        <v>13.889703725432678</v>
      </c>
      <c r="N45" s="41">
        <v>2.0175892395240558</v>
      </c>
      <c r="O45" s="41">
        <v>10.863509749303621</v>
      </c>
      <c r="P45" s="41">
        <v>0.24567321795247876</v>
      </c>
      <c r="Q45" s="41">
        <v>18.689498386623644</v>
      </c>
      <c r="R45" s="41">
        <v>1.2974438419829588</v>
      </c>
      <c r="S45" s="40">
        <v>9.3314763231197784</v>
      </c>
      <c r="T45" s="9"/>
      <c r="U45" s="41">
        <v>0.22733939571721912</v>
      </c>
      <c r="V45" s="41">
        <v>3.2194191845115872</v>
      </c>
      <c r="W45" s="41">
        <v>6.5957446808510634</v>
      </c>
      <c r="X45" s="41">
        <v>8.635097493036211</v>
      </c>
      <c r="Y45" s="41">
        <v>0.12100322675271341</v>
      </c>
      <c r="Z45" s="41">
        <v>2.6950718685831623</v>
      </c>
      <c r="AA45" s="41">
        <v>4.296875</v>
      </c>
      <c r="AB45" s="41">
        <v>4.5961002785515319</v>
      </c>
    </row>
    <row r="46" spans="1:28" s="97" customFormat="1" x14ac:dyDescent="0.25">
      <c r="A46" s="89" t="s">
        <v>8</v>
      </c>
      <c r="B46" s="18"/>
      <c r="C46" s="42">
        <v>1.5111634539662719</v>
      </c>
      <c r="D46" s="42">
        <v>71.613539456974408</v>
      </c>
      <c r="E46" s="42">
        <v>2.0665567090326964</v>
      </c>
      <c r="F46" s="57">
        <v>65.058032987171657</v>
      </c>
      <c r="G46" s="56">
        <v>0.20503579258040031</v>
      </c>
      <c r="H46" s="43">
        <v>26.798674716745534</v>
      </c>
      <c r="I46" s="56">
        <v>0.75928747832483845</v>
      </c>
      <c r="J46" s="56">
        <v>8.8271227855833843</v>
      </c>
      <c r="K46" s="20"/>
      <c r="L46" s="168">
        <v>0.25540790771260935</v>
      </c>
      <c r="M46" s="43">
        <v>14.355343346269271</v>
      </c>
      <c r="N46" s="168">
        <v>1.7480819656210547</v>
      </c>
      <c r="O46" s="110">
        <v>10.995723885155773</v>
      </c>
      <c r="P46" s="168">
        <v>0.21496832232477953</v>
      </c>
      <c r="Q46" s="43">
        <v>19.735227135671263</v>
      </c>
      <c r="R46" s="168">
        <v>1.0775248933143668</v>
      </c>
      <c r="S46" s="110">
        <v>9.254734270006109</v>
      </c>
      <c r="T46" s="20"/>
      <c r="U46" s="168">
        <v>0.22702925130009721</v>
      </c>
      <c r="V46" s="43">
        <v>3.9588225695454451</v>
      </c>
      <c r="W46" s="168">
        <v>5.4237288135593218</v>
      </c>
      <c r="X46" s="168">
        <v>9.7739767868051324</v>
      </c>
      <c r="Y46" s="168">
        <v>0.12202822257380225</v>
      </c>
      <c r="Z46" s="43">
        <v>3.7665571723506748</v>
      </c>
      <c r="AA46" s="168">
        <v>3.1381134829410691</v>
      </c>
      <c r="AB46" s="43">
        <v>5.2535125229077577</v>
      </c>
    </row>
    <row r="47" spans="1:28" x14ac:dyDescent="0.25">
      <c r="A47" s="8" t="s">
        <v>9</v>
      </c>
      <c r="B47" s="8"/>
      <c r="C47" s="40">
        <v>1.0746402877697843</v>
      </c>
      <c r="D47" s="40">
        <v>67.913669064748206</v>
      </c>
      <c r="E47" s="40">
        <v>1.5577136153294662</v>
      </c>
      <c r="F47" s="40">
        <v>53.707865168539328</v>
      </c>
      <c r="G47" s="41">
        <v>0.12589928057553956</v>
      </c>
      <c r="H47" s="41">
        <v>29.631294964028775</v>
      </c>
      <c r="I47" s="41">
        <v>0.42308854638863702</v>
      </c>
      <c r="J47" s="41">
        <v>6.2921348314606744</v>
      </c>
      <c r="K47" s="9"/>
      <c r="L47" s="41">
        <v>0.28776978417266186</v>
      </c>
      <c r="M47" s="41">
        <v>10.899280575539569</v>
      </c>
      <c r="N47" s="41">
        <v>2.572347266881029</v>
      </c>
      <c r="O47" s="41">
        <v>14.382022471910114</v>
      </c>
      <c r="P47" s="41">
        <v>0.2383093525179856</v>
      </c>
      <c r="Q47" s="41">
        <v>16.551258992805757</v>
      </c>
      <c r="R47" s="41">
        <v>1.4193893947509373</v>
      </c>
      <c r="S47" s="40">
        <v>11.910112359550562</v>
      </c>
      <c r="T47" s="9"/>
      <c r="U47" s="41">
        <v>0.28776978417266186</v>
      </c>
      <c r="V47" s="41">
        <v>4.1232014388489207</v>
      </c>
      <c r="W47" s="41">
        <v>6.5239551478083593</v>
      </c>
      <c r="X47" s="41">
        <v>14.382022471910114</v>
      </c>
      <c r="Y47" s="41">
        <v>0.17535971223021582</v>
      </c>
      <c r="Z47" s="41">
        <v>3.6285971223021583</v>
      </c>
      <c r="AA47" s="41">
        <v>4.6099290780141837</v>
      </c>
      <c r="AB47" s="41">
        <v>8.7640449438202239</v>
      </c>
    </row>
    <row r="48" spans="1:28" x14ac:dyDescent="0.25">
      <c r="A48" s="8" t="s">
        <v>10</v>
      </c>
      <c r="B48" s="8"/>
      <c r="C48" s="40">
        <v>1.4577259475218658</v>
      </c>
      <c r="D48" s="40">
        <v>70.651117589893104</v>
      </c>
      <c r="E48" s="40">
        <v>2.0215633423180592</v>
      </c>
      <c r="F48" s="40">
        <v>57.142857142857139</v>
      </c>
      <c r="G48" s="41">
        <v>0.17006802721088435</v>
      </c>
      <c r="H48" s="41">
        <v>29.834791059280857</v>
      </c>
      <c r="I48" s="41">
        <v>0.5668016194331984</v>
      </c>
      <c r="J48" s="41">
        <v>6.666666666666667</v>
      </c>
      <c r="K48" s="9"/>
      <c r="L48" s="41">
        <v>0.21865889212827988</v>
      </c>
      <c r="M48" s="41">
        <v>14.625850340136054</v>
      </c>
      <c r="N48" s="41">
        <v>1.4729950900163666</v>
      </c>
      <c r="O48" s="41">
        <v>8.5714285714285712</v>
      </c>
      <c r="P48" s="41">
        <v>0.1943634596695821</v>
      </c>
      <c r="Q48" s="41">
        <v>22.93488824101069</v>
      </c>
      <c r="R48" s="41">
        <v>0.84033613445378152</v>
      </c>
      <c r="S48" s="40">
        <v>7.6190476190476195</v>
      </c>
      <c r="T48" s="9"/>
      <c r="U48" s="41">
        <v>0.3887269193391642</v>
      </c>
      <c r="V48" s="41">
        <v>3.036929057337221</v>
      </c>
      <c r="W48" s="41">
        <v>11.347517730496454</v>
      </c>
      <c r="X48" s="41">
        <v>15.238095238095239</v>
      </c>
      <c r="Y48" s="41">
        <v>0.29154518950437319</v>
      </c>
      <c r="Z48" s="41">
        <v>3.5714285714285712</v>
      </c>
      <c r="AA48" s="41">
        <v>7.5471698113207548</v>
      </c>
      <c r="AB48" s="41">
        <v>11.428571428571429</v>
      </c>
    </row>
    <row r="49" spans="1:28" x14ac:dyDescent="0.25">
      <c r="A49" s="8" t="s">
        <v>11</v>
      </c>
      <c r="B49" s="8"/>
      <c r="C49" s="40">
        <v>1.2888992104040873</v>
      </c>
      <c r="D49" s="40">
        <v>71.806781235485374</v>
      </c>
      <c r="E49" s="40">
        <v>1.7633042096902303</v>
      </c>
      <c r="F49" s="40">
        <v>57.21649484536082</v>
      </c>
      <c r="G49" s="41">
        <v>0.22062238736646539</v>
      </c>
      <c r="H49" s="41">
        <v>30.933581049698095</v>
      </c>
      <c r="I49" s="41">
        <v>0.70816250465896391</v>
      </c>
      <c r="J49" s="41">
        <v>9.7938144329896915</v>
      </c>
      <c r="K49" s="9"/>
      <c r="L49" s="41">
        <v>0.24384579656293545</v>
      </c>
      <c r="M49" s="41">
        <v>15.211333023687878</v>
      </c>
      <c r="N49" s="41">
        <v>1.5777610818933134</v>
      </c>
      <c r="O49" s="41">
        <v>10.824742268041238</v>
      </c>
      <c r="P49" s="41">
        <v>0.17417556897352532</v>
      </c>
      <c r="Q49" s="41">
        <v>22.155132373432419</v>
      </c>
      <c r="R49" s="41">
        <v>0.78003120124804992</v>
      </c>
      <c r="S49" s="40">
        <v>7.731958762886598</v>
      </c>
      <c r="T49" s="9"/>
      <c r="U49" s="41">
        <v>0.3251277287505806</v>
      </c>
      <c r="V49" s="41">
        <v>3.3790060380863913</v>
      </c>
      <c r="W49" s="41">
        <v>8.7774294670846391</v>
      </c>
      <c r="X49" s="41">
        <v>14.432989690721648</v>
      </c>
      <c r="Y49" s="41">
        <v>0.17417556897352532</v>
      </c>
      <c r="Z49" s="41">
        <v>2.9029261495587551</v>
      </c>
      <c r="AA49" s="41">
        <v>5.6603773584905666</v>
      </c>
      <c r="AB49" s="41">
        <v>7.731958762886598</v>
      </c>
    </row>
    <row r="50" spans="1:28" x14ac:dyDescent="0.25">
      <c r="A50" s="8" t="s">
        <v>12</v>
      </c>
      <c r="B50" s="8"/>
      <c r="C50" s="40">
        <v>0.88734686358193371</v>
      </c>
      <c r="D50" s="40">
        <v>66.532592342411505</v>
      </c>
      <c r="E50" s="40">
        <v>1.3161490117497039</v>
      </c>
      <c r="F50" s="40">
        <v>40.934844192634564</v>
      </c>
      <c r="G50" s="41">
        <v>7.6760109306395652E-2</v>
      </c>
      <c r="H50" s="41">
        <v>25.871227240627594</v>
      </c>
      <c r="I50" s="41">
        <v>0.29582297952904979</v>
      </c>
      <c r="J50" s="41">
        <v>3.5410764872521248</v>
      </c>
      <c r="K50" s="9"/>
      <c r="L50" s="41">
        <v>0.2579139672694894</v>
      </c>
      <c r="M50" s="41">
        <v>12.720685314255887</v>
      </c>
      <c r="N50" s="41">
        <v>1.9872249822569199</v>
      </c>
      <c r="O50" s="41">
        <v>11.89801699716714</v>
      </c>
      <c r="P50" s="41">
        <v>0.26405477601400107</v>
      </c>
      <c r="Q50" s="41">
        <v>20.688384660259757</v>
      </c>
      <c r="R50" s="41">
        <v>1.2602579132473624</v>
      </c>
      <c r="S50" s="40">
        <v>12.181303116147308</v>
      </c>
      <c r="T50" s="9"/>
      <c r="U50" s="41">
        <v>0.47898308207190882</v>
      </c>
      <c r="V50" s="41">
        <v>4.3968190610703433</v>
      </c>
      <c r="W50" s="41">
        <v>9.8236775818639792</v>
      </c>
      <c r="X50" s="41">
        <v>22.096317280453256</v>
      </c>
      <c r="Y50" s="41">
        <v>0.39915256839325741</v>
      </c>
      <c r="Z50" s="41">
        <v>5.1920537934846012</v>
      </c>
      <c r="AA50" s="41">
        <v>7.1389346512905005</v>
      </c>
      <c r="AB50" s="41">
        <v>18.413597733711047</v>
      </c>
    </row>
    <row r="51" spans="1:28" s="97" customFormat="1" x14ac:dyDescent="0.25">
      <c r="A51" s="90" t="s">
        <v>13</v>
      </c>
      <c r="B51" s="22"/>
      <c r="C51" s="110">
        <v>1.0349882286746523</v>
      </c>
      <c r="D51" s="110">
        <v>67.910922901520649</v>
      </c>
      <c r="E51" s="110">
        <v>1.5011596941843484</v>
      </c>
      <c r="F51" s="110">
        <v>48.206896551724135</v>
      </c>
      <c r="G51" s="168">
        <v>0.11697291854835126</v>
      </c>
      <c r="H51" s="56">
        <v>27.996505619142098</v>
      </c>
      <c r="I51" s="168">
        <v>0.41607415600147474</v>
      </c>
      <c r="J51" s="110">
        <v>5.4482758620689662</v>
      </c>
      <c r="K51" s="20"/>
      <c r="L51" s="168">
        <v>0.26355923419755095</v>
      </c>
      <c r="M51" s="168">
        <v>12.554599700904689</v>
      </c>
      <c r="N51" s="56">
        <v>2.05613954025644</v>
      </c>
      <c r="O51" s="43">
        <v>12.275862068965518</v>
      </c>
      <c r="P51" s="43">
        <v>0.23986851651687222</v>
      </c>
      <c r="Q51" s="168">
        <v>19.649969646267973</v>
      </c>
      <c r="R51" s="43">
        <v>1.2059852601801533</v>
      </c>
      <c r="S51" s="42">
        <v>11.172413793103448</v>
      </c>
      <c r="T51" s="20"/>
      <c r="U51" s="56">
        <v>0.39089684173119921</v>
      </c>
      <c r="V51" s="56">
        <v>4.0940521491922945</v>
      </c>
      <c r="W51" s="56">
        <v>8.7157477715417624</v>
      </c>
      <c r="X51" s="56">
        <v>18.206896551724139</v>
      </c>
      <c r="Y51" s="56">
        <v>0.29021129158831455</v>
      </c>
      <c r="Z51" s="56">
        <v>4.2865392303478096</v>
      </c>
      <c r="AA51" s="56">
        <v>6.3409899708832098</v>
      </c>
      <c r="AB51" s="56">
        <v>13.517241379310343</v>
      </c>
    </row>
    <row r="52" spans="1:28" x14ac:dyDescent="0.25">
      <c r="A52" s="8" t="s">
        <v>14</v>
      </c>
      <c r="B52" s="8"/>
      <c r="C52" s="40">
        <v>1.8562329390354868</v>
      </c>
      <c r="D52" s="40">
        <v>75.741583257506832</v>
      </c>
      <c r="E52" s="40">
        <v>2.3921200750469045</v>
      </c>
      <c r="F52" s="40">
        <v>61.818181818181813</v>
      </c>
      <c r="G52" s="41">
        <v>0.14558689717925388</v>
      </c>
      <c r="H52" s="41">
        <v>27.970882620564147</v>
      </c>
      <c r="I52" s="41">
        <v>0.51779935275080902</v>
      </c>
      <c r="J52" s="41">
        <v>4.8484848484848486</v>
      </c>
      <c r="K52" s="9"/>
      <c r="L52" s="41">
        <v>0.45495905368516831</v>
      </c>
      <c r="M52" s="41">
        <v>18.798908098271156</v>
      </c>
      <c r="N52" s="41">
        <v>2.3629489603024574</v>
      </c>
      <c r="O52" s="41">
        <v>15.151515151515152</v>
      </c>
      <c r="P52" s="41">
        <v>0.38216560509554143</v>
      </c>
      <c r="Q52" s="41">
        <v>26.678798908098273</v>
      </c>
      <c r="R52" s="41">
        <v>1.4122394082044385</v>
      </c>
      <c r="S52" s="40">
        <v>12.727272727272727</v>
      </c>
      <c r="T52" s="9"/>
      <c r="U52" s="41">
        <v>0.40036396724294815</v>
      </c>
      <c r="V52" s="41">
        <v>3.4940855323020927</v>
      </c>
      <c r="W52" s="41">
        <v>10.2803738317757</v>
      </c>
      <c r="X52" s="41">
        <v>13.333333333333334</v>
      </c>
      <c r="Y52" s="41">
        <v>0.12738853503184713</v>
      </c>
      <c r="Z52" s="41">
        <v>1.9290263876251137</v>
      </c>
      <c r="AA52" s="41">
        <v>6.1946902654867255</v>
      </c>
      <c r="AB52" s="41">
        <v>4.2424242424242431</v>
      </c>
    </row>
    <row r="53" spans="1:28" x14ac:dyDescent="0.25">
      <c r="A53" s="8" t="s">
        <v>15</v>
      </c>
      <c r="B53" s="8"/>
      <c r="C53" s="40">
        <v>2.5085518814139109</v>
      </c>
      <c r="D53" s="40">
        <v>77.879133409350061</v>
      </c>
      <c r="E53" s="40">
        <v>3.1205673758865249</v>
      </c>
      <c r="F53" s="40">
        <v>81.481481481481481</v>
      </c>
      <c r="G53" s="41">
        <v>0</v>
      </c>
      <c r="H53" s="41">
        <v>26.111744583808438</v>
      </c>
      <c r="I53" s="41">
        <v>0</v>
      </c>
      <c r="J53" s="41">
        <v>0</v>
      </c>
      <c r="K53" s="9"/>
      <c r="L53" s="41">
        <v>0.22805017103762829</v>
      </c>
      <c r="M53" s="41">
        <v>19.612314709236031</v>
      </c>
      <c r="N53" s="41">
        <v>1.1494252873563218</v>
      </c>
      <c r="O53" s="41">
        <v>7.4074074074074066</v>
      </c>
      <c r="P53" s="41">
        <v>0.34207525655644244</v>
      </c>
      <c r="Q53" s="41">
        <v>31.356898517673887</v>
      </c>
      <c r="R53" s="41">
        <v>1.079136690647482</v>
      </c>
      <c r="S53" s="40">
        <v>11.111111111111111</v>
      </c>
      <c r="T53" s="9"/>
      <c r="U53" s="41">
        <v>0.22805017103762829</v>
      </c>
      <c r="V53" s="41">
        <v>3.1927023945267958</v>
      </c>
      <c r="W53" s="41">
        <v>6.666666666666667</v>
      </c>
      <c r="X53" s="41">
        <v>7.4074074074074066</v>
      </c>
      <c r="Y53" s="41">
        <v>0.11402508551881414</v>
      </c>
      <c r="Z53" s="41">
        <v>1.7103762827822122</v>
      </c>
      <c r="AA53" s="41">
        <v>6.25</v>
      </c>
      <c r="AB53" s="41">
        <v>3.7037037037037033</v>
      </c>
    </row>
    <row r="54" spans="1:28" x14ac:dyDescent="0.25">
      <c r="A54" s="8" t="s">
        <v>16</v>
      </c>
      <c r="B54" s="8"/>
      <c r="C54" s="40">
        <v>1.4797253106605626</v>
      </c>
      <c r="D54" s="40">
        <v>79.856115107913666</v>
      </c>
      <c r="E54" s="40">
        <v>1.8192783194290882</v>
      </c>
      <c r="F54" s="40">
        <v>60.738255033557046</v>
      </c>
      <c r="G54" s="41">
        <v>6.540222367560497E-2</v>
      </c>
      <c r="H54" s="41">
        <v>16.072596468279919</v>
      </c>
      <c r="I54" s="41">
        <v>0.40526849037487339</v>
      </c>
      <c r="J54" s="41">
        <v>2.6845637583892619</v>
      </c>
      <c r="K54" s="9"/>
      <c r="L54" s="41">
        <v>0.42511445389143232</v>
      </c>
      <c r="M54" s="41">
        <v>22.138652714192283</v>
      </c>
      <c r="N54" s="41">
        <v>1.8840579710144929</v>
      </c>
      <c r="O54" s="41">
        <v>17.449664429530202</v>
      </c>
      <c r="P54" s="41">
        <v>0.26978417266187049</v>
      </c>
      <c r="Q54" s="41">
        <v>27.575212557226948</v>
      </c>
      <c r="R54" s="41">
        <v>0.96887844979448046</v>
      </c>
      <c r="S54" s="40">
        <v>11.073825503355705</v>
      </c>
      <c r="T54" s="9"/>
      <c r="U54" s="41">
        <v>0.3760627861347286</v>
      </c>
      <c r="V54" s="41">
        <v>4.8479398299542185</v>
      </c>
      <c r="W54" s="41">
        <v>7.1987480438184663</v>
      </c>
      <c r="X54" s="41">
        <v>15.436241610738255</v>
      </c>
      <c r="Y54" s="41">
        <v>0.17168083714846305</v>
      </c>
      <c r="Z54" s="41">
        <v>4.0712884238064095</v>
      </c>
      <c r="AA54" s="41">
        <v>4.0462427745664744</v>
      </c>
      <c r="AB54" s="41">
        <v>7.0469798657718119</v>
      </c>
    </row>
    <row r="55" spans="1:28" x14ac:dyDescent="0.25">
      <c r="A55" s="8" t="s">
        <v>17</v>
      </c>
      <c r="B55" s="8"/>
      <c r="C55" s="40">
        <v>2.1125541125541125</v>
      </c>
      <c r="D55" s="40">
        <v>79.272727272727266</v>
      </c>
      <c r="E55" s="40">
        <v>2.5957446808510638</v>
      </c>
      <c r="F55" s="40">
        <v>63.541666666666664</v>
      </c>
      <c r="G55" s="41">
        <v>0.25974025974025972</v>
      </c>
      <c r="H55" s="41">
        <v>18.294372294372295</v>
      </c>
      <c r="I55" s="41">
        <v>1.3999066728884741</v>
      </c>
      <c r="J55" s="41">
        <v>7.8125</v>
      </c>
      <c r="K55" s="9"/>
      <c r="L55" s="41">
        <v>0.60606060606060608</v>
      </c>
      <c r="M55" s="41">
        <v>26.952380952380949</v>
      </c>
      <c r="N55" s="41">
        <v>2.1991831605403704</v>
      </c>
      <c r="O55" s="41">
        <v>18.229166666666664</v>
      </c>
      <c r="P55" s="41">
        <v>0.50216450216450215</v>
      </c>
      <c r="Q55" s="41">
        <v>33.532467532467528</v>
      </c>
      <c r="R55" s="41">
        <v>1.4754515390485881</v>
      </c>
      <c r="S55" s="40">
        <v>15.104166666666666</v>
      </c>
      <c r="T55" s="9"/>
      <c r="U55" s="41">
        <v>0.27705627705627706</v>
      </c>
      <c r="V55" s="41">
        <v>2.831168831168831</v>
      </c>
      <c r="W55" s="41">
        <v>8.9136490250696383</v>
      </c>
      <c r="X55" s="41">
        <v>8.3333333333333321</v>
      </c>
      <c r="Y55" s="41">
        <v>0.12121212121212122</v>
      </c>
      <c r="Z55" s="41">
        <v>2.7099567099567099</v>
      </c>
      <c r="AA55" s="41">
        <v>4.281345565749235</v>
      </c>
      <c r="AB55" s="41">
        <v>3.6458333333333335</v>
      </c>
    </row>
    <row r="56" spans="1:28" x14ac:dyDescent="0.25">
      <c r="A56" s="8" t="s">
        <v>18</v>
      </c>
      <c r="B56" s="8"/>
      <c r="C56" s="40">
        <v>3.594771241830065</v>
      </c>
      <c r="D56" s="40">
        <v>80.174291938997825</v>
      </c>
      <c r="E56" s="40">
        <v>4.2912873862158651</v>
      </c>
      <c r="F56" s="40">
        <v>64.705882352941174</v>
      </c>
      <c r="G56" s="41">
        <v>0.2178649237472767</v>
      </c>
      <c r="H56" s="41">
        <v>20.37037037037037</v>
      </c>
      <c r="I56" s="41">
        <v>1.0582010582010581</v>
      </c>
      <c r="J56" s="41">
        <v>3.9215686274509802</v>
      </c>
      <c r="K56" s="9"/>
      <c r="L56" s="41">
        <v>1.1982570806100217</v>
      </c>
      <c r="M56" s="41">
        <v>28.75816993464052</v>
      </c>
      <c r="N56" s="41">
        <v>4</v>
      </c>
      <c r="O56" s="41">
        <v>21.568627450980394</v>
      </c>
      <c r="P56" s="41">
        <v>1.1982570806100217</v>
      </c>
      <c r="Q56" s="41">
        <v>32.679738562091501</v>
      </c>
      <c r="R56" s="41">
        <v>3.536977491961415</v>
      </c>
      <c r="S56" s="40">
        <v>21.568627450980394</v>
      </c>
      <c r="T56" s="9"/>
      <c r="U56" s="41">
        <v>1.1982570806100217</v>
      </c>
      <c r="V56" s="41">
        <v>4.4662309368191728</v>
      </c>
      <c r="W56" s="41">
        <v>21.153846153846153</v>
      </c>
      <c r="X56" s="41">
        <v>21.568627450980394</v>
      </c>
      <c r="Y56" s="41">
        <v>0.10893246187363835</v>
      </c>
      <c r="Z56" s="41">
        <v>3.0501089324618738</v>
      </c>
      <c r="AA56" s="41">
        <v>3.4482758620689653</v>
      </c>
      <c r="AB56" s="41">
        <v>1.9607843137254901</v>
      </c>
    </row>
    <row r="57" spans="1:28" x14ac:dyDescent="0.25">
      <c r="A57" s="8" t="s">
        <v>19</v>
      </c>
      <c r="B57" s="8"/>
      <c r="C57" s="40">
        <v>1.934112646121148</v>
      </c>
      <c r="D57" s="40">
        <v>80.977683315621675</v>
      </c>
      <c r="E57" s="40">
        <v>2.3327351961035632</v>
      </c>
      <c r="F57" s="40">
        <v>61.073825503355707</v>
      </c>
      <c r="G57" s="41">
        <v>0.21253985122210414</v>
      </c>
      <c r="H57" s="41">
        <v>21.105207226354942</v>
      </c>
      <c r="I57" s="41">
        <v>0.99700897308075775</v>
      </c>
      <c r="J57" s="41">
        <v>6.7114093959731544</v>
      </c>
      <c r="K57" s="9"/>
      <c r="L57" s="41">
        <v>0.34006376195536664</v>
      </c>
      <c r="M57" s="41">
        <v>28.522848034006376</v>
      </c>
      <c r="N57" s="41">
        <v>1.1782032400589102</v>
      </c>
      <c r="O57" s="41">
        <v>10.738255033557047</v>
      </c>
      <c r="P57" s="41">
        <v>0.53134962805526043</v>
      </c>
      <c r="Q57" s="41">
        <v>31.264612114771516</v>
      </c>
      <c r="R57" s="41">
        <v>1.6711229946524064</v>
      </c>
      <c r="S57" s="40">
        <v>16.778523489932887</v>
      </c>
      <c r="T57" s="9"/>
      <c r="U57" s="41">
        <v>0.44633368756641872</v>
      </c>
      <c r="V57" s="41">
        <v>3.8682252922422959</v>
      </c>
      <c r="W57" s="41">
        <v>10.344827586206897</v>
      </c>
      <c r="X57" s="41">
        <v>14.093959731543624</v>
      </c>
      <c r="Y57" s="41">
        <v>0.10626992561105207</v>
      </c>
      <c r="Z57" s="41">
        <v>2.104144527098831</v>
      </c>
      <c r="AA57" s="41">
        <v>4.8076923076923084</v>
      </c>
      <c r="AB57" s="41">
        <v>3.3557046979865772</v>
      </c>
    </row>
    <row r="58" spans="1:28" x14ac:dyDescent="0.25">
      <c r="A58" s="8" t="s">
        <v>20</v>
      </c>
      <c r="B58" s="8"/>
      <c r="C58" s="40">
        <v>1.3793103448275863</v>
      </c>
      <c r="D58" s="40">
        <v>74.685226194242333</v>
      </c>
      <c r="E58" s="40">
        <v>1.8133422059557476</v>
      </c>
      <c r="F58" s="40">
        <v>60.055096418732781</v>
      </c>
      <c r="G58" s="41">
        <v>0.11388801012337868</v>
      </c>
      <c r="H58" s="41">
        <v>22.410629547611517</v>
      </c>
      <c r="I58" s="41">
        <v>0.5056179775280899</v>
      </c>
      <c r="J58" s="41">
        <v>4.9586776859504136</v>
      </c>
      <c r="K58" s="9"/>
      <c r="L58" s="41">
        <v>0.31635558367605188</v>
      </c>
      <c r="M58" s="41">
        <v>20.177159126858591</v>
      </c>
      <c r="N58" s="41">
        <v>1.5436863229391786</v>
      </c>
      <c r="O58" s="41">
        <v>13.774104683195592</v>
      </c>
      <c r="P58" s="41">
        <v>0.25941157861436254</v>
      </c>
      <c r="Q58" s="41">
        <v>25.18190446061373</v>
      </c>
      <c r="R58" s="41">
        <v>1.0196468540164139</v>
      </c>
      <c r="S58" s="40">
        <v>11.294765840220386</v>
      </c>
      <c r="T58" s="9"/>
      <c r="U58" s="41">
        <v>0.31635558367605188</v>
      </c>
      <c r="V58" s="41">
        <v>4.2708003796267002</v>
      </c>
      <c r="W58" s="41">
        <v>6.8965517241379306</v>
      </c>
      <c r="X58" s="41">
        <v>13.774104683195592</v>
      </c>
      <c r="Y58" s="41">
        <v>8.8579563429294531E-2</v>
      </c>
      <c r="Z58" s="41">
        <v>3.3786776336602342</v>
      </c>
      <c r="AA58" s="41">
        <v>2.5547445255474455</v>
      </c>
      <c r="AB58" s="41">
        <v>3.8567493112947657</v>
      </c>
    </row>
    <row r="59" spans="1:28" x14ac:dyDescent="0.25">
      <c r="A59" s="8" t="s">
        <v>21</v>
      </c>
      <c r="B59" s="8"/>
      <c r="C59" s="40">
        <v>1.8942235558889722</v>
      </c>
      <c r="D59" s="40">
        <v>69.223555888972243</v>
      </c>
      <c r="E59" s="40">
        <v>2.6635021097046416</v>
      </c>
      <c r="F59" s="40">
        <v>59.064327485380119</v>
      </c>
      <c r="G59" s="41">
        <v>0.28132033008252061</v>
      </c>
      <c r="H59" s="41">
        <v>25.300075018754686</v>
      </c>
      <c r="I59" s="41">
        <v>1.0997067448680353</v>
      </c>
      <c r="J59" s="41">
        <v>8.7719298245614024</v>
      </c>
      <c r="K59" s="9"/>
      <c r="L59" s="41">
        <v>0.67516879219804948</v>
      </c>
      <c r="M59" s="41">
        <v>18.510877719429857</v>
      </c>
      <c r="N59" s="41">
        <v>3.519061583577713</v>
      </c>
      <c r="O59" s="41">
        <v>21.052631578947366</v>
      </c>
      <c r="P59" s="41">
        <v>0.31882970742685673</v>
      </c>
      <c r="Q59" s="41">
        <v>25.262565641410351</v>
      </c>
      <c r="R59" s="41">
        <v>1.2463343108504399</v>
      </c>
      <c r="S59" s="40">
        <v>9.9415204678362574</v>
      </c>
      <c r="T59" s="9"/>
      <c r="U59" s="41">
        <v>0.24381095273818457</v>
      </c>
      <c r="V59" s="41">
        <v>3.2445611402850711</v>
      </c>
      <c r="W59" s="41">
        <v>6.9892473118279561</v>
      </c>
      <c r="X59" s="41">
        <v>7.6023391812865491</v>
      </c>
      <c r="Y59" s="41">
        <v>0.2625656414103526</v>
      </c>
      <c r="Z59" s="41">
        <v>4.3698424606151542</v>
      </c>
      <c r="AA59" s="41">
        <v>5.668016194331984</v>
      </c>
      <c r="AB59" s="41">
        <v>8.1871345029239766</v>
      </c>
    </row>
    <row r="60" spans="1:28" s="97" customFormat="1" ht="20.399999999999999" x14ac:dyDescent="0.25">
      <c r="A60" s="91" t="s">
        <v>22</v>
      </c>
      <c r="B60" s="18"/>
      <c r="C60" s="57">
        <v>1.7429806374529992</v>
      </c>
      <c r="D60" s="57">
        <v>76.975788031064411</v>
      </c>
      <c r="E60" s="57">
        <v>2.2141868666577387</v>
      </c>
      <c r="F60" s="42">
        <v>61.691542288557208</v>
      </c>
      <c r="G60" s="43">
        <v>0.15989036089538602</v>
      </c>
      <c r="H60" s="110">
        <v>20.936852092630986</v>
      </c>
      <c r="I60" s="56">
        <v>0.75789123011576576</v>
      </c>
      <c r="J60" s="43">
        <v>5.6592039800995027</v>
      </c>
      <c r="K60" s="20"/>
      <c r="L60" s="56">
        <v>0.46034367642407842</v>
      </c>
      <c r="M60" s="56">
        <v>22.504129036792353</v>
      </c>
      <c r="N60" s="43">
        <v>2.0045906656465187</v>
      </c>
      <c r="O60" s="56">
        <v>16.293532338308459</v>
      </c>
      <c r="P60" s="56">
        <v>0.36722071897951297</v>
      </c>
      <c r="Q60" s="56">
        <v>28.261939065959169</v>
      </c>
      <c r="R60" s="56">
        <v>1.2826807413771941</v>
      </c>
      <c r="S60" s="57">
        <v>12.997512437810945</v>
      </c>
      <c r="T60" s="20"/>
      <c r="U60" s="43">
        <v>0.346136275784517</v>
      </c>
      <c r="V60" s="168">
        <v>3.8848086586780051</v>
      </c>
      <c r="W60" s="43">
        <v>8.1810631229235877</v>
      </c>
      <c r="X60" s="43">
        <v>12.251243781094526</v>
      </c>
      <c r="Y60" s="43">
        <v>0.13529184383455742</v>
      </c>
      <c r="Z60" s="168">
        <v>3.2083494395052181</v>
      </c>
      <c r="AA60" s="43">
        <v>4.0462427745664744</v>
      </c>
      <c r="AB60" s="168">
        <v>4.7885572139303481</v>
      </c>
    </row>
    <row r="61" spans="1:28" s="97" customFormat="1" x14ac:dyDescent="0.25">
      <c r="A61" s="89" t="s">
        <v>46</v>
      </c>
      <c r="B61" s="205"/>
      <c r="C61" s="60">
        <v>1.4397027904838697</v>
      </c>
      <c r="D61" s="60">
        <v>71.821237217504006</v>
      </c>
      <c r="E61" s="60">
        <v>1.9651710588574134</v>
      </c>
      <c r="F61" s="60">
        <v>60.344283006948828</v>
      </c>
      <c r="G61" s="62">
        <v>0.17294519257579069</v>
      </c>
      <c r="H61" s="62">
        <v>25.846451797650356</v>
      </c>
      <c r="I61" s="62">
        <v>0.66467794253938839</v>
      </c>
      <c r="J61" s="62">
        <v>7.2488945041061275</v>
      </c>
      <c r="K61" s="61"/>
      <c r="L61" s="62">
        <v>0.30142952954386176</v>
      </c>
      <c r="M61" s="62">
        <v>15.644569370238356</v>
      </c>
      <c r="N61" s="62">
        <v>1.8903145010751163</v>
      </c>
      <c r="O61" s="62">
        <v>12.634238787113075</v>
      </c>
      <c r="P61" s="62">
        <v>0.25395437864070353</v>
      </c>
      <c r="Q61" s="62">
        <v>21.542038115764012</v>
      </c>
      <c r="R61" s="62">
        <v>1.1651425311597836</v>
      </c>
      <c r="S61" s="60">
        <v>10.644346178142767</v>
      </c>
      <c r="T61" s="61"/>
      <c r="U61" s="62">
        <v>0.29427057821719504</v>
      </c>
      <c r="V61" s="62">
        <v>3.977362642331256</v>
      </c>
      <c r="W61" s="62">
        <v>6.8889476933933143</v>
      </c>
      <c r="X61" s="62">
        <v>12.33417561591914</v>
      </c>
      <c r="Y61" s="62">
        <v>0.16767017580877311</v>
      </c>
      <c r="Z61" s="62">
        <v>3.7791727266561668</v>
      </c>
      <c r="AA61" s="62">
        <v>4.2482100238663483</v>
      </c>
      <c r="AB61" s="62">
        <v>7.0277953253316481</v>
      </c>
    </row>
    <row r="63" spans="1:28" x14ac:dyDescent="0.25">
      <c r="A63" s="333" t="s">
        <v>48</v>
      </c>
      <c r="B63" s="333"/>
      <c r="C63" s="333"/>
      <c r="D63" s="333"/>
      <c r="E63" s="333"/>
      <c r="F63" s="333"/>
    </row>
    <row r="64" spans="1:28" x14ac:dyDescent="0.25">
      <c r="A64" s="324" t="s">
        <v>27</v>
      </c>
      <c r="B64" s="1"/>
      <c r="C64" s="328" t="s">
        <v>30</v>
      </c>
      <c r="D64" s="367"/>
      <c r="E64" s="367"/>
      <c r="F64" s="367"/>
      <c r="G64" s="367"/>
      <c r="H64" s="367"/>
      <c r="I64" s="367"/>
      <c r="J64" s="367"/>
      <c r="K64" s="3"/>
      <c r="L64" s="328" t="s">
        <v>35</v>
      </c>
      <c r="M64" s="367"/>
      <c r="N64" s="367"/>
      <c r="O64" s="367"/>
      <c r="P64" s="367"/>
      <c r="Q64" s="367"/>
      <c r="R64" s="367"/>
      <c r="S64" s="367"/>
      <c r="T64" s="4"/>
      <c r="U64" s="328" t="s">
        <v>36</v>
      </c>
      <c r="V64" s="328"/>
      <c r="W64" s="328"/>
      <c r="X64" s="328"/>
      <c r="Y64" s="367"/>
      <c r="Z64" s="367"/>
      <c r="AA64" s="367"/>
      <c r="AB64" s="367"/>
    </row>
    <row r="65" spans="1:28" x14ac:dyDescent="0.25">
      <c r="A65" s="324"/>
      <c r="B65" s="1"/>
      <c r="C65" s="327" t="s">
        <v>33</v>
      </c>
      <c r="D65" s="327"/>
      <c r="E65" s="327"/>
      <c r="F65" s="327"/>
      <c r="G65" s="327" t="s">
        <v>34</v>
      </c>
      <c r="H65" s="327"/>
      <c r="I65" s="327"/>
      <c r="J65" s="327"/>
      <c r="K65" s="45"/>
      <c r="L65" s="327" t="s">
        <v>33</v>
      </c>
      <c r="M65" s="327"/>
      <c r="N65" s="327"/>
      <c r="O65" s="327"/>
      <c r="P65" s="327" t="s">
        <v>34</v>
      </c>
      <c r="Q65" s="327"/>
      <c r="R65" s="327"/>
      <c r="S65" s="327"/>
      <c r="T65" s="5"/>
      <c r="U65" s="327" t="s">
        <v>33</v>
      </c>
      <c r="V65" s="327"/>
      <c r="W65" s="327"/>
      <c r="X65" s="327"/>
      <c r="Y65" s="327" t="s">
        <v>34</v>
      </c>
      <c r="Z65" s="327"/>
      <c r="AA65" s="327"/>
      <c r="AB65" s="327"/>
    </row>
    <row r="66" spans="1:28" ht="31.2" x14ac:dyDescent="0.25">
      <c r="A66" s="327"/>
      <c r="B66" s="2"/>
      <c r="C66" s="46" t="s">
        <v>41</v>
      </c>
      <c r="D66" s="46" t="s">
        <v>42</v>
      </c>
      <c r="E66" s="46" t="s">
        <v>43</v>
      </c>
      <c r="F66" s="46" t="s">
        <v>44</v>
      </c>
      <c r="G66" s="46" t="s">
        <v>41</v>
      </c>
      <c r="H66" s="46" t="s">
        <v>42</v>
      </c>
      <c r="I66" s="46" t="s">
        <v>43</v>
      </c>
      <c r="J66" s="46" t="s">
        <v>44</v>
      </c>
      <c r="K66" s="7"/>
      <c r="L66" s="46" t="s">
        <v>41</v>
      </c>
      <c r="M66" s="46" t="s">
        <v>42</v>
      </c>
      <c r="N66" s="46" t="s">
        <v>43</v>
      </c>
      <c r="O66" s="46" t="s">
        <v>44</v>
      </c>
      <c r="P66" s="46" t="s">
        <v>41</v>
      </c>
      <c r="Q66" s="46" t="s">
        <v>42</v>
      </c>
      <c r="R66" s="46" t="s">
        <v>43</v>
      </c>
      <c r="S66" s="46" t="s">
        <v>44</v>
      </c>
      <c r="T66" s="7"/>
      <c r="U66" s="46" t="s">
        <v>41</v>
      </c>
      <c r="V66" s="46" t="s">
        <v>42</v>
      </c>
      <c r="W66" s="46" t="s">
        <v>43</v>
      </c>
      <c r="X66" s="46" t="s">
        <v>44</v>
      </c>
      <c r="Y66" s="46" t="s">
        <v>41</v>
      </c>
      <c r="Z66" s="46" t="s">
        <v>42</v>
      </c>
      <c r="AA66" s="46" t="s">
        <v>43</v>
      </c>
      <c r="AB66" s="46" t="s">
        <v>44</v>
      </c>
    </row>
    <row r="67" spans="1:28" x14ac:dyDescent="0.25">
      <c r="A67" s="8" t="s">
        <v>0</v>
      </c>
      <c r="B67" s="8"/>
      <c r="C67" s="40">
        <v>1.9675997765501834</v>
      </c>
      <c r="D67" s="40">
        <v>67.71150145863075</v>
      </c>
      <c r="E67" s="40">
        <v>2.823801888473187</v>
      </c>
      <c r="F67" s="40">
        <v>62.896825396825392</v>
      </c>
      <c r="G67" s="41">
        <v>0.35379554341754083</v>
      </c>
      <c r="H67" s="41">
        <v>26.801564148718267</v>
      </c>
      <c r="I67" s="41">
        <v>1.3028571428571429</v>
      </c>
      <c r="J67" s="41">
        <v>11.30952380952381</v>
      </c>
      <c r="K67" s="9"/>
      <c r="L67" s="41">
        <v>0.36000248277574326</v>
      </c>
      <c r="M67" s="41">
        <v>15.684935758177643</v>
      </c>
      <c r="N67" s="41">
        <v>2.2437137330754351</v>
      </c>
      <c r="O67" s="41">
        <v>11.507936507936508</v>
      </c>
      <c r="P67" s="41">
        <v>0.37241636149214824</v>
      </c>
      <c r="Q67" s="41">
        <v>24.604307615914593</v>
      </c>
      <c r="R67" s="41">
        <v>1.4910536779324055</v>
      </c>
      <c r="S67" s="40">
        <v>11.904761904761903</v>
      </c>
      <c r="T67" s="9"/>
      <c r="U67" s="41">
        <v>0.32896778598473092</v>
      </c>
      <c r="V67" s="41">
        <v>5.040034758860406</v>
      </c>
      <c r="W67" s="41">
        <v>6.1271676300578033</v>
      </c>
      <c r="X67" s="41">
        <v>10.515873015873016</v>
      </c>
      <c r="Y67" s="41">
        <v>0.14896654459685929</v>
      </c>
      <c r="Z67" s="41">
        <v>4.3014089752343114</v>
      </c>
      <c r="AA67" s="41">
        <v>3.3472803347280333</v>
      </c>
      <c r="AB67" s="41">
        <v>4.7619047619047619</v>
      </c>
    </row>
    <row r="68" spans="1:28" x14ac:dyDescent="0.25">
      <c r="A68" s="8" t="s">
        <v>1</v>
      </c>
      <c r="B68" s="8"/>
      <c r="C68" s="40">
        <v>2.1791767554479415</v>
      </c>
      <c r="D68" s="40">
        <v>68.52300242130751</v>
      </c>
      <c r="E68" s="40">
        <v>3.0821917808219177</v>
      </c>
      <c r="F68" s="40">
        <v>56.25</v>
      </c>
      <c r="G68" s="41">
        <v>0.72639225181598066</v>
      </c>
      <c r="H68" s="41">
        <v>25.907990314769975</v>
      </c>
      <c r="I68" s="41">
        <v>2.7272727272727271</v>
      </c>
      <c r="J68" s="41">
        <v>18.75</v>
      </c>
      <c r="K68" s="9"/>
      <c r="L68" s="41">
        <v>0</v>
      </c>
      <c r="M68" s="41">
        <v>13.075060532687651</v>
      </c>
      <c r="N68" s="41">
        <v>0</v>
      </c>
      <c r="O68" s="41">
        <v>0</v>
      </c>
      <c r="P68" s="41">
        <v>0.24213075060532688</v>
      </c>
      <c r="Q68" s="41">
        <v>16.464891041162229</v>
      </c>
      <c r="R68" s="41">
        <v>1.4492753623188406</v>
      </c>
      <c r="S68" s="40">
        <v>6.25</v>
      </c>
      <c r="T68" s="9"/>
      <c r="U68" s="41">
        <v>0.48426150121065376</v>
      </c>
      <c r="V68" s="41">
        <v>6.2953995157384997</v>
      </c>
      <c r="W68" s="41">
        <v>7.1428571428571423</v>
      </c>
      <c r="X68" s="41">
        <v>12.5</v>
      </c>
      <c r="Y68" s="41">
        <v>0.24213075060532688</v>
      </c>
      <c r="Z68" s="41">
        <v>4.6004842615012107</v>
      </c>
      <c r="AA68" s="41">
        <v>5</v>
      </c>
      <c r="AB68" s="41">
        <v>6.25</v>
      </c>
    </row>
    <row r="69" spans="1:28" x14ac:dyDescent="0.25">
      <c r="A69" s="8" t="s">
        <v>2</v>
      </c>
      <c r="B69" s="8"/>
      <c r="C69" s="40">
        <v>1.2132834973875268</v>
      </c>
      <c r="D69" s="40">
        <v>72.380188254632984</v>
      </c>
      <c r="E69" s="40">
        <v>1.6486292445555348</v>
      </c>
      <c r="F69" s="40">
        <v>68.357221609702307</v>
      </c>
      <c r="G69" s="41">
        <v>0.13306980293927712</v>
      </c>
      <c r="H69" s="41">
        <v>24.484843740826989</v>
      </c>
      <c r="I69" s="41">
        <v>0.54054054054054057</v>
      </c>
      <c r="J69" s="41">
        <v>7.4972436604189632</v>
      </c>
      <c r="K69" s="9"/>
      <c r="L69" s="41">
        <v>0.20547543100917789</v>
      </c>
      <c r="M69" s="41">
        <v>13.931234222422262</v>
      </c>
      <c r="N69" s="41">
        <v>1.4534883720930232</v>
      </c>
      <c r="O69" s="41">
        <v>11.576626240352811</v>
      </c>
      <c r="P69" s="41">
        <v>0.12719907633901489</v>
      </c>
      <c r="Q69" s="41">
        <v>18.369503532220506</v>
      </c>
      <c r="R69" s="41">
        <v>0.68768514600084629</v>
      </c>
      <c r="S69" s="40">
        <v>7.1664829106945982</v>
      </c>
      <c r="T69" s="9"/>
      <c r="U69" s="41">
        <v>0.15850961820708009</v>
      </c>
      <c r="V69" s="41">
        <v>4.1329915265846067</v>
      </c>
      <c r="W69" s="41">
        <v>3.6935704514363885</v>
      </c>
      <c r="X69" s="41">
        <v>8.9305402425578819</v>
      </c>
      <c r="Y69" s="41">
        <v>7.4362536936654858E-2</v>
      </c>
      <c r="Z69" s="41">
        <v>4.2210524255885407</v>
      </c>
      <c r="AA69" s="41">
        <v>1.7312072892938495</v>
      </c>
      <c r="AB69" s="41">
        <v>4.1896361631753027</v>
      </c>
    </row>
    <row r="70" spans="1:28" x14ac:dyDescent="0.25">
      <c r="A70" s="8" t="s">
        <v>3</v>
      </c>
      <c r="B70" s="8"/>
      <c r="C70" s="40">
        <v>2.3236282194848825</v>
      </c>
      <c r="D70" s="40">
        <v>67.917133258678604</v>
      </c>
      <c r="E70" s="40">
        <v>3.3080908728577123</v>
      </c>
      <c r="F70" s="40">
        <v>69.166666666666671</v>
      </c>
      <c r="G70" s="41">
        <v>0.22396416573348266</v>
      </c>
      <c r="H70" s="41">
        <v>25.083986562150056</v>
      </c>
      <c r="I70" s="41">
        <v>0.88495575221238942</v>
      </c>
      <c r="J70" s="41">
        <v>6.666666666666667</v>
      </c>
      <c r="K70" s="9"/>
      <c r="L70" s="41">
        <v>0.41993281075027994</v>
      </c>
      <c r="M70" s="41">
        <v>13.689809630459127</v>
      </c>
      <c r="N70" s="41">
        <v>2.9761904761904758</v>
      </c>
      <c r="O70" s="41">
        <v>12.5</v>
      </c>
      <c r="P70" s="41">
        <v>0.30795072788353861</v>
      </c>
      <c r="Q70" s="41">
        <v>17.413213885778276</v>
      </c>
      <c r="R70" s="41">
        <v>1.7377567140600316</v>
      </c>
      <c r="S70" s="40">
        <v>9.1666666666666661</v>
      </c>
      <c r="T70" s="9"/>
      <c r="U70" s="41">
        <v>0.25195968645016797</v>
      </c>
      <c r="V70" s="41">
        <v>3.6954087346024638</v>
      </c>
      <c r="W70" s="41">
        <v>6.3829787234042552</v>
      </c>
      <c r="X70" s="41">
        <v>7.5</v>
      </c>
      <c r="Y70" s="41">
        <v>0.11198208286674133</v>
      </c>
      <c r="Z70" s="41">
        <v>3.9473684210526314</v>
      </c>
      <c r="AA70" s="41">
        <v>2.7586206896551726</v>
      </c>
      <c r="AB70" s="41">
        <v>3.3333333333333335</v>
      </c>
    </row>
    <row r="71" spans="1:28" x14ac:dyDescent="0.25">
      <c r="A71" s="8" t="s">
        <v>4</v>
      </c>
      <c r="B71" s="8"/>
      <c r="C71" s="40">
        <v>2.1808150731275697</v>
      </c>
      <c r="D71" s="40">
        <v>72.60188414094624</v>
      </c>
      <c r="E71" s="40">
        <v>2.9162026726057904</v>
      </c>
      <c r="F71" s="40">
        <v>66.402535657686215</v>
      </c>
      <c r="G71" s="41">
        <v>0.33310779159943787</v>
      </c>
      <c r="H71" s="41">
        <v>28.319367095195965</v>
      </c>
      <c r="I71" s="41">
        <v>1.1625794732061763</v>
      </c>
      <c r="J71" s="41">
        <v>10.142630744849445</v>
      </c>
      <c r="K71" s="9"/>
      <c r="L71" s="41">
        <v>0.41117993025555616</v>
      </c>
      <c r="M71" s="41">
        <v>14.42252641440691</v>
      </c>
      <c r="N71" s="41">
        <v>2.7719298245614037</v>
      </c>
      <c r="O71" s="41">
        <v>12.519809825673534</v>
      </c>
      <c r="P71" s="41">
        <v>0.39556550252433248</v>
      </c>
      <c r="Q71" s="41">
        <v>18.763337323687086</v>
      </c>
      <c r="R71" s="41">
        <v>2.0646563433849496</v>
      </c>
      <c r="S71" s="40">
        <v>12.044374009508717</v>
      </c>
      <c r="T71" s="9"/>
      <c r="U71" s="41">
        <v>0.23421641596835474</v>
      </c>
      <c r="V71" s="41">
        <v>3.4195596731379791</v>
      </c>
      <c r="W71" s="41">
        <v>6.4102564102564097</v>
      </c>
      <c r="X71" s="41">
        <v>7.1315372424722661</v>
      </c>
      <c r="Y71" s="41">
        <v>0.14573465882475406</v>
      </c>
      <c r="Z71" s="41">
        <v>2.6804767605267266</v>
      </c>
      <c r="AA71" s="41">
        <v>5.1565377532228363</v>
      </c>
      <c r="AB71" s="41">
        <v>4.4374009508716323</v>
      </c>
    </row>
    <row r="72" spans="1:28" x14ac:dyDescent="0.25">
      <c r="A72" s="8" t="s">
        <v>5</v>
      </c>
      <c r="B72" s="8"/>
      <c r="C72" s="40">
        <v>2.0492539996404817</v>
      </c>
      <c r="D72" s="40">
        <v>68.128707531907239</v>
      </c>
      <c r="E72" s="40">
        <v>2.9200819672131151</v>
      </c>
      <c r="F72" s="40">
        <v>66.666666666666657</v>
      </c>
      <c r="G72" s="41">
        <v>0.16178321049793279</v>
      </c>
      <c r="H72" s="41">
        <v>26.370663311163039</v>
      </c>
      <c r="I72" s="41">
        <v>0.6097560975609756</v>
      </c>
      <c r="J72" s="41">
        <v>5.2631578947368416</v>
      </c>
      <c r="K72" s="9"/>
      <c r="L72" s="41">
        <v>0.28761459644076937</v>
      </c>
      <c r="M72" s="41">
        <v>13.877404278267122</v>
      </c>
      <c r="N72" s="41">
        <v>2.030456852791878</v>
      </c>
      <c r="O72" s="41">
        <v>9.3567251461988299</v>
      </c>
      <c r="P72" s="41">
        <v>0.39547007010605789</v>
      </c>
      <c r="Q72" s="41">
        <v>16.98723710228294</v>
      </c>
      <c r="R72" s="41">
        <v>2.2750775594622543</v>
      </c>
      <c r="S72" s="40">
        <v>12.865497076023392</v>
      </c>
      <c r="T72" s="9"/>
      <c r="U72" s="41">
        <v>0.30559050871831744</v>
      </c>
      <c r="V72" s="41">
        <v>5.1950386482113968</v>
      </c>
      <c r="W72" s="41">
        <v>5.5555555555555554</v>
      </c>
      <c r="X72" s="41">
        <v>9.9415204678362574</v>
      </c>
      <c r="Y72" s="41">
        <v>0.14380729822038468</v>
      </c>
      <c r="Z72" s="41">
        <v>2.948049613517886</v>
      </c>
      <c r="AA72" s="41">
        <v>4.6511627906976747</v>
      </c>
      <c r="AB72" s="41">
        <v>4.6783625730994149</v>
      </c>
    </row>
    <row r="73" spans="1:28" x14ac:dyDescent="0.25">
      <c r="A73" s="8" t="s">
        <v>6</v>
      </c>
      <c r="B73" s="8"/>
      <c r="C73" s="40">
        <v>0.65861690450054877</v>
      </c>
      <c r="D73" s="40">
        <v>66.679972058676782</v>
      </c>
      <c r="E73" s="40">
        <v>0.97806757557794899</v>
      </c>
      <c r="F73" s="40">
        <v>55.000000000000007</v>
      </c>
      <c r="G73" s="41">
        <v>6.9853308053088509E-2</v>
      </c>
      <c r="H73" s="41">
        <v>24.758008182816084</v>
      </c>
      <c r="I73" s="41">
        <v>0.28135048231511256</v>
      </c>
      <c r="J73" s="41">
        <v>5.833333333333333</v>
      </c>
      <c r="K73" s="9"/>
      <c r="L73" s="41">
        <v>0.11974852809100889</v>
      </c>
      <c r="M73" s="41">
        <v>8.5021454944616313</v>
      </c>
      <c r="N73" s="41">
        <v>1.3888888888888888</v>
      </c>
      <c r="O73" s="41">
        <v>10</v>
      </c>
      <c r="P73" s="41">
        <v>0.13970661610617702</v>
      </c>
      <c r="Q73" s="41">
        <v>17.603033629378306</v>
      </c>
      <c r="R73" s="41">
        <v>0.78740157480314954</v>
      </c>
      <c r="S73" s="40">
        <v>11.666666666666666</v>
      </c>
      <c r="T73" s="9"/>
      <c r="U73" s="41">
        <v>0.16964374812892927</v>
      </c>
      <c r="V73" s="41">
        <v>5.8477197884442678</v>
      </c>
      <c r="W73" s="41">
        <v>2.8192371475953566</v>
      </c>
      <c r="X73" s="41">
        <v>14.166666666666666</v>
      </c>
      <c r="Y73" s="41">
        <v>0.14968566011376111</v>
      </c>
      <c r="Z73" s="41">
        <v>6.8955194092405945</v>
      </c>
      <c r="AA73" s="41">
        <v>2.1246458923512748</v>
      </c>
      <c r="AB73" s="41">
        <v>12.5</v>
      </c>
    </row>
    <row r="74" spans="1:28" x14ac:dyDescent="0.25">
      <c r="A74" s="8" t="s">
        <v>7</v>
      </c>
      <c r="B74" s="8"/>
      <c r="C74" s="40">
        <v>1.6783851213427081</v>
      </c>
      <c r="D74" s="40">
        <v>70.329628789597038</v>
      </c>
      <c r="E74" s="40">
        <v>2.3308310147514306</v>
      </c>
      <c r="F74" s="40">
        <v>63.06818181818182</v>
      </c>
      <c r="G74" s="41">
        <v>0.30997202691464426</v>
      </c>
      <c r="H74" s="41">
        <v>30.494443184395553</v>
      </c>
      <c r="I74" s="41">
        <v>1.0062584366179901</v>
      </c>
      <c r="J74" s="41">
        <v>11.647727272727272</v>
      </c>
      <c r="K74" s="9"/>
      <c r="L74" s="41">
        <v>0.26839041354804566</v>
      </c>
      <c r="M74" s="41">
        <v>14.035684584561881</v>
      </c>
      <c r="N74" s="41">
        <v>1.8763213530655392</v>
      </c>
      <c r="O74" s="41">
        <v>10.085227272727272</v>
      </c>
      <c r="P74" s="41">
        <v>0.22302865351175624</v>
      </c>
      <c r="Q74" s="41">
        <v>17.668405534134724</v>
      </c>
      <c r="R74" s="41">
        <v>1.2465666596239171</v>
      </c>
      <c r="S74" s="40">
        <v>8.3806818181818183</v>
      </c>
      <c r="T74" s="9"/>
      <c r="U74" s="41">
        <v>0.22302865351175624</v>
      </c>
      <c r="V74" s="41">
        <v>3.012776895743555</v>
      </c>
      <c r="W74" s="41">
        <v>6.8925233644859807</v>
      </c>
      <c r="X74" s="41">
        <v>8.3806818181818183</v>
      </c>
      <c r="Y74" s="41">
        <v>0.15498601345732213</v>
      </c>
      <c r="Z74" s="41">
        <v>2.6309820821047856</v>
      </c>
      <c r="AA74" s="41">
        <v>5.5630936227951153</v>
      </c>
      <c r="AB74" s="41">
        <v>5.8238636363636358</v>
      </c>
    </row>
    <row r="75" spans="1:28" s="97" customFormat="1" x14ac:dyDescent="0.25">
      <c r="A75" s="89" t="s">
        <v>8</v>
      </c>
      <c r="B75" s="18"/>
      <c r="C75" s="42">
        <v>1.5643875332205848</v>
      </c>
      <c r="D75" s="42">
        <v>70.692649190625758</v>
      </c>
      <c r="E75" s="42">
        <v>2.1650313992246848</v>
      </c>
      <c r="F75" s="57">
        <v>65.300976993381653</v>
      </c>
      <c r="G75" s="57">
        <v>0.22499395989369411</v>
      </c>
      <c r="H75" s="43">
        <v>26.64366392848514</v>
      </c>
      <c r="I75" s="57">
        <v>0.83738443813752217</v>
      </c>
      <c r="J75" s="57">
        <v>9.3917428301292158</v>
      </c>
      <c r="K75" s="20"/>
      <c r="L75" s="43">
        <v>0.26878473061125879</v>
      </c>
      <c r="M75" s="43">
        <v>13.814478134815172</v>
      </c>
      <c r="N75" s="43">
        <v>1.9085401812040956</v>
      </c>
      <c r="O75" s="110">
        <v>11.219665931295305</v>
      </c>
      <c r="P75" s="43">
        <v>0.23254409277603283</v>
      </c>
      <c r="Q75" s="110">
        <v>18.897227591205606</v>
      </c>
      <c r="R75" s="43">
        <v>1.2156135296207129</v>
      </c>
      <c r="S75" s="110">
        <v>9.7069019855026788</v>
      </c>
      <c r="T75" s="20"/>
      <c r="U75" s="110">
        <v>0.21366876057018602</v>
      </c>
      <c r="V75" s="43">
        <v>4.0853769026334863</v>
      </c>
      <c r="W75" s="110">
        <v>4.9701440112399009</v>
      </c>
      <c r="X75" s="110">
        <v>8.9190040970690188</v>
      </c>
      <c r="Y75" s="57">
        <v>0.12004711282918579</v>
      </c>
      <c r="Z75" s="43">
        <v>3.8324474510751392</v>
      </c>
      <c r="AA75" s="43">
        <v>3.0372492836676219</v>
      </c>
      <c r="AB75" s="43">
        <v>5.0110305704380718</v>
      </c>
    </row>
    <row r="76" spans="1:28" x14ac:dyDescent="0.25">
      <c r="A76" s="8" t="s">
        <v>9</v>
      </c>
      <c r="B76" s="8"/>
      <c r="C76" s="40">
        <v>0.99570137731379948</v>
      </c>
      <c r="D76" s="40">
        <v>68.615668041056239</v>
      </c>
      <c r="E76" s="40">
        <v>1.430371770636421</v>
      </c>
      <c r="F76" s="40">
        <v>56.892230576441108</v>
      </c>
      <c r="G76" s="41">
        <v>0.15790858847267306</v>
      </c>
      <c r="H76" s="41">
        <v>29.173611720326342</v>
      </c>
      <c r="I76" s="41">
        <v>0.53835800807537015</v>
      </c>
      <c r="J76" s="41">
        <v>9.0225563909774422</v>
      </c>
      <c r="K76" s="9"/>
      <c r="L76" s="41">
        <v>0.21054478463023071</v>
      </c>
      <c r="M76" s="41">
        <v>11.128169137643653</v>
      </c>
      <c r="N76" s="41">
        <v>1.8568665377176015</v>
      </c>
      <c r="O76" s="41">
        <v>12.030075187969924</v>
      </c>
      <c r="P76" s="41">
        <v>0.1798403368716554</v>
      </c>
      <c r="Q76" s="41">
        <v>16.163698570050006</v>
      </c>
      <c r="R76" s="41">
        <v>1.1003757380568975</v>
      </c>
      <c r="S76" s="40">
        <v>10.275689223057643</v>
      </c>
      <c r="T76" s="9"/>
      <c r="U76" s="41">
        <v>0.22809018334941661</v>
      </c>
      <c r="V76" s="41">
        <v>4.197736643565225</v>
      </c>
      <c r="W76" s="41">
        <v>5.1536174430128838</v>
      </c>
      <c r="X76" s="41">
        <v>13.032581453634084</v>
      </c>
      <c r="Y76" s="41">
        <v>0.1315904903938942</v>
      </c>
      <c r="Z76" s="41">
        <v>4.0047372576541802</v>
      </c>
      <c r="AA76" s="41">
        <v>3.1813361611876987</v>
      </c>
      <c r="AB76" s="41">
        <v>7.518796992481203</v>
      </c>
    </row>
    <row r="77" spans="1:28" x14ac:dyDescent="0.25">
      <c r="A77" s="8" t="s">
        <v>10</v>
      </c>
      <c r="B77" s="8"/>
      <c r="C77" s="40">
        <v>1.8907018907018907</v>
      </c>
      <c r="D77" s="40">
        <v>70.448070448070439</v>
      </c>
      <c r="E77" s="40">
        <v>2.6136770497672752</v>
      </c>
      <c r="F77" s="40">
        <v>66.363636363636374</v>
      </c>
      <c r="G77" s="41">
        <v>0.12950012950012948</v>
      </c>
      <c r="H77" s="41">
        <v>29.344729344729341</v>
      </c>
      <c r="I77" s="41">
        <v>0.43936731107205629</v>
      </c>
      <c r="J77" s="41">
        <v>4.5454545454545459</v>
      </c>
      <c r="K77" s="9"/>
      <c r="L77" s="41">
        <v>0.38850038850038848</v>
      </c>
      <c r="M77" s="41">
        <v>13.545713545713545</v>
      </c>
      <c r="N77" s="41">
        <v>2.7881040892193307</v>
      </c>
      <c r="O77" s="41">
        <v>13.636363636363635</v>
      </c>
      <c r="P77" s="41">
        <v>0.3626003626003626</v>
      </c>
      <c r="Q77" s="41">
        <v>21.315721315721316</v>
      </c>
      <c r="R77" s="41">
        <v>1.6726403823178015</v>
      </c>
      <c r="S77" s="40">
        <v>12.727272727272727</v>
      </c>
      <c r="T77" s="9"/>
      <c r="U77" s="41">
        <v>0.25900025900025897</v>
      </c>
      <c r="V77" s="41">
        <v>4.1181041181041182</v>
      </c>
      <c r="W77" s="41">
        <v>5.9171597633136095</v>
      </c>
      <c r="X77" s="41">
        <v>9.0909090909090917</v>
      </c>
      <c r="Y77" s="41">
        <v>0.25900025900025897</v>
      </c>
      <c r="Z77" s="41">
        <v>3.4965034965034967</v>
      </c>
      <c r="AA77" s="41">
        <v>6.8965517241379306</v>
      </c>
      <c r="AB77" s="41">
        <v>9.0909090909090917</v>
      </c>
    </row>
    <row r="78" spans="1:28" x14ac:dyDescent="0.25">
      <c r="A78" s="8" t="s">
        <v>11</v>
      </c>
      <c r="B78" s="8"/>
      <c r="C78" s="40">
        <v>1.2611540749553836</v>
      </c>
      <c r="D78" s="40">
        <v>71.743010113027964</v>
      </c>
      <c r="E78" s="40">
        <v>1.727509778357236</v>
      </c>
      <c r="F78" s="40">
        <v>63.855421686746979</v>
      </c>
      <c r="G78" s="41">
        <v>0.17846519928613919</v>
      </c>
      <c r="H78" s="41">
        <v>29.89886972040452</v>
      </c>
      <c r="I78" s="41">
        <v>0.59335443037974689</v>
      </c>
      <c r="J78" s="41">
        <v>9.0361445783132535</v>
      </c>
      <c r="K78" s="9"/>
      <c r="L78" s="41">
        <v>0.33313503866745986</v>
      </c>
      <c r="M78" s="41">
        <v>13.277810826888755</v>
      </c>
      <c r="N78" s="41">
        <v>2.4475524475524475</v>
      </c>
      <c r="O78" s="41">
        <v>16.867469879518072</v>
      </c>
      <c r="P78" s="41">
        <v>0.16656751933372993</v>
      </c>
      <c r="Q78" s="41">
        <v>20.713860797144555</v>
      </c>
      <c r="R78" s="41">
        <v>0.79772079772079774</v>
      </c>
      <c r="S78" s="40">
        <v>8.4337349397590362</v>
      </c>
      <c r="T78" s="9"/>
      <c r="U78" s="41">
        <v>0.29744199881023198</v>
      </c>
      <c r="V78" s="41">
        <v>3.7120761451516953</v>
      </c>
      <c r="W78" s="41">
        <v>7.4183976261127587</v>
      </c>
      <c r="X78" s="41">
        <v>15.060240963855422</v>
      </c>
      <c r="Y78" s="41">
        <v>5.9488399762046403E-2</v>
      </c>
      <c r="Z78" s="41">
        <v>2.4866151100535396</v>
      </c>
      <c r="AA78" s="41">
        <v>2.3364485981308412</v>
      </c>
      <c r="AB78" s="41">
        <v>3.0120481927710845</v>
      </c>
    </row>
    <row r="79" spans="1:28" x14ac:dyDescent="0.25">
      <c r="A79" s="8" t="s">
        <v>12</v>
      </c>
      <c r="B79" s="8"/>
      <c r="C79" s="40">
        <v>1.0680354524006885</v>
      </c>
      <c r="D79" s="40">
        <v>68.673085506599506</v>
      </c>
      <c r="E79" s="40">
        <v>1.5314285714285714</v>
      </c>
      <c r="F79" s="40">
        <v>63.931297709923662</v>
      </c>
      <c r="G79" s="41">
        <v>9.5644965886628824E-2</v>
      </c>
      <c r="H79" s="41">
        <v>24.587132563922719</v>
      </c>
      <c r="I79" s="41">
        <v>0.38749677086024287</v>
      </c>
      <c r="J79" s="41">
        <v>5.7251908396946565</v>
      </c>
      <c r="K79" s="9"/>
      <c r="L79" s="41">
        <v>0.21679525600969202</v>
      </c>
      <c r="M79" s="41">
        <v>14.474271504176498</v>
      </c>
      <c r="N79" s="41">
        <v>1.4756944444444444</v>
      </c>
      <c r="O79" s="41">
        <v>12.977099236641221</v>
      </c>
      <c r="P79" s="41">
        <v>0.17853726965504049</v>
      </c>
      <c r="Q79" s="41">
        <v>22.103551616399926</v>
      </c>
      <c r="R79" s="41">
        <v>0.80125912147660605</v>
      </c>
      <c r="S79" s="40">
        <v>10.687022900763358</v>
      </c>
      <c r="T79" s="9"/>
      <c r="U79" s="41">
        <v>0.21679525600969202</v>
      </c>
      <c r="V79" s="41">
        <v>4.6993559905630296</v>
      </c>
      <c r="W79" s="41">
        <v>4.4098573281452662</v>
      </c>
      <c r="X79" s="41">
        <v>12.977099236641221</v>
      </c>
      <c r="Y79" s="41">
        <v>7.9704138238857358E-2</v>
      </c>
      <c r="Z79" s="41">
        <v>4.3167761270165146</v>
      </c>
      <c r="AA79" s="41">
        <v>1.8129079042784626</v>
      </c>
      <c r="AB79" s="41">
        <v>4.770992366412214</v>
      </c>
    </row>
    <row r="80" spans="1:28" s="97" customFormat="1" x14ac:dyDescent="0.25">
      <c r="A80" s="90" t="s">
        <v>13</v>
      </c>
      <c r="B80" s="22"/>
      <c r="C80" s="110">
        <v>1.1154598825831703</v>
      </c>
      <c r="D80" s="110">
        <v>69.144964624416687</v>
      </c>
      <c r="E80" s="110">
        <v>1.5876076616531687</v>
      </c>
      <c r="F80" s="110">
        <v>61.801501251042538</v>
      </c>
      <c r="G80" s="110">
        <v>0.12945958151437603</v>
      </c>
      <c r="H80" s="57">
        <v>27.109739575493002</v>
      </c>
      <c r="I80" s="110">
        <v>0.47526941143962415</v>
      </c>
      <c r="J80" s="43">
        <v>7.1726438698915764</v>
      </c>
      <c r="K80" s="20"/>
      <c r="L80" s="110">
        <v>0.23934969140448592</v>
      </c>
      <c r="M80" s="110">
        <v>13.120578052084902</v>
      </c>
      <c r="N80" s="110">
        <v>1.7915492957746477</v>
      </c>
      <c r="O80" s="43">
        <v>13.261050875729774</v>
      </c>
      <c r="P80" s="110">
        <v>0.18816799638717446</v>
      </c>
      <c r="Q80" s="43">
        <v>19.843444227005872</v>
      </c>
      <c r="R80" s="110">
        <v>0.93935522657248061</v>
      </c>
      <c r="S80" s="42">
        <v>10.425354462051709</v>
      </c>
      <c r="T80" s="20"/>
      <c r="U80" s="43">
        <v>0.23332831552009634</v>
      </c>
      <c r="V80" s="57">
        <v>4.3685082041246419</v>
      </c>
      <c r="W80" s="43">
        <v>5.0703303892705271</v>
      </c>
      <c r="X80" s="57">
        <v>12.927439532944121</v>
      </c>
      <c r="Y80" s="110">
        <v>0.10537407797681769</v>
      </c>
      <c r="Z80" s="57">
        <v>3.9304531085353007</v>
      </c>
      <c r="AA80" s="110">
        <v>2.610966057441253</v>
      </c>
      <c r="AB80" s="57">
        <v>5.838198498748957</v>
      </c>
    </row>
    <row r="81" spans="1:28" x14ac:dyDescent="0.25">
      <c r="A81" s="8" t="s">
        <v>14</v>
      </c>
      <c r="B81" s="8"/>
      <c r="C81" s="40">
        <v>1.6458569807037458</v>
      </c>
      <c r="D81" s="40">
        <v>74.385168369277338</v>
      </c>
      <c r="E81" s="40">
        <v>2.1647175914406569</v>
      </c>
      <c r="F81" s="40">
        <v>62.142857142857146</v>
      </c>
      <c r="G81" s="41">
        <v>0.24593265228906544</v>
      </c>
      <c r="H81" s="41">
        <v>29.133560348089294</v>
      </c>
      <c r="I81" s="41">
        <v>0.83708950418544747</v>
      </c>
      <c r="J81" s="41">
        <v>9.2857142857142865</v>
      </c>
      <c r="K81" s="9"/>
      <c r="L81" s="41">
        <v>0.3026863412788498</v>
      </c>
      <c r="M81" s="41">
        <v>17.934165720771851</v>
      </c>
      <c r="N81" s="41">
        <v>1.6597510373443984</v>
      </c>
      <c r="O81" s="41">
        <v>11.428571428571429</v>
      </c>
      <c r="P81" s="41">
        <v>0.39727582292849034</v>
      </c>
      <c r="Q81" s="41">
        <v>25.047294740824821</v>
      </c>
      <c r="R81" s="41">
        <v>1.5613382899628252</v>
      </c>
      <c r="S81" s="40">
        <v>15</v>
      </c>
      <c r="T81" s="9"/>
      <c r="U81" s="41">
        <v>0.170261066969353</v>
      </c>
      <c r="V81" s="41">
        <v>4.161937192584185</v>
      </c>
      <c r="W81" s="41">
        <v>3.9301310043668125</v>
      </c>
      <c r="X81" s="41">
        <v>6.4285714285714279</v>
      </c>
      <c r="Y81" s="41">
        <v>0.1513431706394249</v>
      </c>
      <c r="Z81" s="41">
        <v>1.9296254256526675</v>
      </c>
      <c r="AA81" s="41">
        <v>7.2727272727272725</v>
      </c>
      <c r="AB81" s="41">
        <v>5.7142857142857144</v>
      </c>
    </row>
    <row r="82" spans="1:28" x14ac:dyDescent="0.25">
      <c r="A82" s="8" t="s">
        <v>15</v>
      </c>
      <c r="B82" s="8"/>
      <c r="C82" s="40">
        <v>3.0955585464333781</v>
      </c>
      <c r="D82" s="40">
        <v>78.734858681022885</v>
      </c>
      <c r="E82" s="40">
        <v>3.7828947368421053</v>
      </c>
      <c r="F82" s="40">
        <v>63.888888888888886</v>
      </c>
      <c r="G82" s="41">
        <v>0.26917900403768508</v>
      </c>
      <c r="H82" s="41">
        <v>20.323014804845222</v>
      </c>
      <c r="I82" s="41">
        <v>1.3071895424836601</v>
      </c>
      <c r="J82" s="41">
        <v>5.5555555555555554</v>
      </c>
      <c r="K82" s="9"/>
      <c r="L82" s="41">
        <v>0.80753701211305517</v>
      </c>
      <c r="M82" s="41">
        <v>22.341857335127859</v>
      </c>
      <c r="N82" s="41">
        <v>3.4883720930232558</v>
      </c>
      <c r="O82" s="41">
        <v>16.666666666666664</v>
      </c>
      <c r="P82" s="41">
        <v>0.80753701211305517</v>
      </c>
      <c r="Q82" s="41">
        <v>24.49528936742934</v>
      </c>
      <c r="R82" s="41">
        <v>3.1914893617021276</v>
      </c>
      <c r="S82" s="40">
        <v>16.666666666666664</v>
      </c>
      <c r="T82" s="9"/>
      <c r="U82" s="41">
        <v>0.53835800807537015</v>
      </c>
      <c r="V82" s="41">
        <v>3.3647375504710633</v>
      </c>
      <c r="W82" s="41">
        <v>13.793103448275861</v>
      </c>
      <c r="X82" s="41">
        <v>11.111111111111111</v>
      </c>
      <c r="Y82" s="41">
        <v>0.13458950201884254</v>
      </c>
      <c r="Z82" s="41">
        <v>3.4993270524899054</v>
      </c>
      <c r="AA82" s="41">
        <v>3.7037037037037033</v>
      </c>
      <c r="AB82" s="41">
        <v>2.7777777777777777</v>
      </c>
    </row>
    <row r="83" spans="1:28" x14ac:dyDescent="0.25">
      <c r="A83" s="8" t="s">
        <v>16</v>
      </c>
      <c r="B83" s="8"/>
      <c r="C83" s="40">
        <v>1.8882838573686982</v>
      </c>
      <c r="D83" s="40">
        <v>78.069559107676085</v>
      </c>
      <c r="E83" s="40">
        <v>2.3615992970123023</v>
      </c>
      <c r="F83" s="40">
        <v>63.235294117647058</v>
      </c>
      <c r="G83" s="41">
        <v>8.7827156156683642E-2</v>
      </c>
      <c r="H83" s="41">
        <v>17.310732478482347</v>
      </c>
      <c r="I83" s="41">
        <v>0.50479555779909135</v>
      </c>
      <c r="J83" s="41">
        <v>2.9411764705882351</v>
      </c>
      <c r="K83" s="9"/>
      <c r="L83" s="41">
        <v>0.51818022132443353</v>
      </c>
      <c r="M83" s="41">
        <v>22.518882838573688</v>
      </c>
      <c r="N83" s="41">
        <v>2.2493328250095312</v>
      </c>
      <c r="O83" s="41">
        <v>17.352941176470587</v>
      </c>
      <c r="P83" s="41">
        <v>0.38643948708940806</v>
      </c>
      <c r="Q83" s="41">
        <v>26.295450553311085</v>
      </c>
      <c r="R83" s="41">
        <v>1.4483212639894667</v>
      </c>
      <c r="S83" s="40">
        <v>12.941176470588237</v>
      </c>
      <c r="T83" s="9"/>
      <c r="U83" s="41">
        <v>0.36009134024240297</v>
      </c>
      <c r="V83" s="41">
        <v>3.4955208150360093</v>
      </c>
      <c r="W83" s="41">
        <v>9.3394077448747161</v>
      </c>
      <c r="X83" s="41">
        <v>12.058823529411764</v>
      </c>
      <c r="Y83" s="41">
        <v>0.16687159669769891</v>
      </c>
      <c r="Z83" s="41">
        <v>2.8807307219392237</v>
      </c>
      <c r="AA83" s="41">
        <v>5.4755043227665707</v>
      </c>
      <c r="AB83" s="41">
        <v>5.5882352941176476</v>
      </c>
    </row>
    <row r="84" spans="1:28" x14ac:dyDescent="0.25">
      <c r="A84" s="8" t="s">
        <v>17</v>
      </c>
      <c r="B84" s="8"/>
      <c r="C84" s="40">
        <v>2.2939523075528152</v>
      </c>
      <c r="D84" s="40">
        <v>78.257321606673315</v>
      </c>
      <c r="E84" s="40">
        <v>2.8478162989644304</v>
      </c>
      <c r="F84" s="40">
        <v>64.705882352941174</v>
      </c>
      <c r="G84" s="41">
        <v>0.20854111886843776</v>
      </c>
      <c r="H84" s="41">
        <v>20.545833711125216</v>
      </c>
      <c r="I84" s="41">
        <v>1.0048055919615553</v>
      </c>
      <c r="J84" s="41">
        <v>5.8823529411764701</v>
      </c>
      <c r="K84" s="9"/>
      <c r="L84" s="41">
        <v>0.56215432042796265</v>
      </c>
      <c r="M84" s="41">
        <v>25.233475383080968</v>
      </c>
      <c r="N84" s="41">
        <v>2.1792618629173992</v>
      </c>
      <c r="O84" s="41">
        <v>15.856777493606138</v>
      </c>
      <c r="P84" s="41">
        <v>0.67095838244627803</v>
      </c>
      <c r="Q84" s="41">
        <v>32.03372925922568</v>
      </c>
      <c r="R84" s="41">
        <v>2.0515663986692543</v>
      </c>
      <c r="S84" s="40">
        <v>18.925831202046037</v>
      </c>
      <c r="T84" s="9"/>
      <c r="U84" s="41">
        <v>0.19947411370024479</v>
      </c>
      <c r="V84" s="41">
        <v>3.1099827726901803</v>
      </c>
      <c r="W84" s="41">
        <v>6.0273972602739727</v>
      </c>
      <c r="X84" s="41">
        <v>5.6265984654731458</v>
      </c>
      <c r="Y84" s="41">
        <v>9.0670051681929459E-2</v>
      </c>
      <c r="Z84" s="41">
        <v>2.8833076434853568</v>
      </c>
      <c r="AA84" s="41">
        <v>3.0487804878048781</v>
      </c>
      <c r="AB84" s="41">
        <v>2.5575447570332481</v>
      </c>
    </row>
    <row r="85" spans="1:28" x14ac:dyDescent="0.25">
      <c r="A85" s="8" t="s">
        <v>18</v>
      </c>
      <c r="B85" s="8"/>
      <c r="C85" s="40">
        <v>3.0405405405405408</v>
      </c>
      <c r="D85" s="40">
        <v>77.477477477477478</v>
      </c>
      <c r="E85" s="40">
        <v>3.7762237762237763</v>
      </c>
      <c r="F85" s="40">
        <v>58.695652173913047</v>
      </c>
      <c r="G85" s="41">
        <v>0.11261261261261261</v>
      </c>
      <c r="H85" s="41">
        <v>21.621621621621621</v>
      </c>
      <c r="I85" s="41">
        <v>0.5181347150259068</v>
      </c>
      <c r="J85" s="41">
        <v>2.1739130434782608</v>
      </c>
      <c r="K85" s="9"/>
      <c r="L85" s="41">
        <v>0.56306306306306309</v>
      </c>
      <c r="M85" s="41">
        <v>30.405405405405407</v>
      </c>
      <c r="N85" s="41">
        <v>1.8181818181818181</v>
      </c>
      <c r="O85" s="41">
        <v>10.869565217391305</v>
      </c>
      <c r="P85" s="41">
        <v>1.1261261261261262</v>
      </c>
      <c r="Q85" s="41">
        <v>29.391891891891891</v>
      </c>
      <c r="R85" s="41">
        <v>3.6900369003690034</v>
      </c>
      <c r="S85" s="40">
        <v>21.739130434782609</v>
      </c>
      <c r="T85" s="9"/>
      <c r="U85" s="41">
        <v>0.45045045045045046</v>
      </c>
      <c r="V85" s="41">
        <v>4.6171171171171173</v>
      </c>
      <c r="W85" s="41">
        <v>8.8888888888888893</v>
      </c>
      <c r="X85" s="41">
        <v>8.695652173913043</v>
      </c>
      <c r="Y85" s="41">
        <v>0.22522522522522523</v>
      </c>
      <c r="Z85" s="41">
        <v>3.3783783783783785</v>
      </c>
      <c r="AA85" s="41">
        <v>6.25</v>
      </c>
      <c r="AB85" s="41">
        <v>4.3478260869565215</v>
      </c>
    </row>
    <row r="86" spans="1:28" x14ac:dyDescent="0.25">
      <c r="A86" s="8" t="s">
        <v>19</v>
      </c>
      <c r="B86" s="8"/>
      <c r="C86" s="40">
        <v>1.809954751131222</v>
      </c>
      <c r="D86" s="40">
        <v>78.981900452488688</v>
      </c>
      <c r="E86" s="40">
        <v>2.2402688322598712</v>
      </c>
      <c r="F86" s="40">
        <v>55.944055944055947</v>
      </c>
      <c r="G86" s="41">
        <v>0.18099547511312217</v>
      </c>
      <c r="H86" s="41">
        <v>22.30769230769231</v>
      </c>
      <c r="I86" s="41">
        <v>0.8048289738430584</v>
      </c>
      <c r="J86" s="41">
        <v>5.5944055944055942</v>
      </c>
      <c r="K86" s="9"/>
      <c r="L86" s="41">
        <v>0.52036199095022617</v>
      </c>
      <c r="M86" s="41">
        <v>25.429864253393664</v>
      </c>
      <c r="N86" s="41">
        <v>2.0052310374891023</v>
      </c>
      <c r="O86" s="41">
        <v>16.083916083916083</v>
      </c>
      <c r="P86" s="41">
        <v>0.38461538461538464</v>
      </c>
      <c r="Q86" s="41">
        <v>32.036199095022624</v>
      </c>
      <c r="R86" s="41">
        <v>1.1863224005582695</v>
      </c>
      <c r="S86" s="40">
        <v>11.888111888111888</v>
      </c>
      <c r="T86" s="9"/>
      <c r="U86" s="41">
        <v>0.40723981900452494</v>
      </c>
      <c r="V86" s="41">
        <v>3.190045248868778</v>
      </c>
      <c r="W86" s="41">
        <v>11.320754716981133</v>
      </c>
      <c r="X86" s="41">
        <v>12.587412587412588</v>
      </c>
      <c r="Y86" s="41">
        <v>0.11312217194570137</v>
      </c>
      <c r="Z86" s="41">
        <v>2.6470588235294117</v>
      </c>
      <c r="AA86" s="41">
        <v>4.0983606557377046</v>
      </c>
      <c r="AB86" s="41">
        <v>3.4965034965034967</v>
      </c>
    </row>
    <row r="87" spans="1:28" x14ac:dyDescent="0.25">
      <c r="A87" s="8" t="s">
        <v>20</v>
      </c>
      <c r="B87" s="8"/>
      <c r="C87" s="40">
        <v>1.4647046856987862</v>
      </c>
      <c r="D87" s="40">
        <v>75.567912117718862</v>
      </c>
      <c r="E87" s="40">
        <v>1.9014084507042253</v>
      </c>
      <c r="F87" s="40">
        <v>68.571428571428569</v>
      </c>
      <c r="G87" s="41">
        <v>8.1372482538821456E-2</v>
      </c>
      <c r="H87" s="41">
        <v>22.655455346850207</v>
      </c>
      <c r="I87" s="41">
        <v>0.35788845809722636</v>
      </c>
      <c r="J87" s="41">
        <v>3.8095238095238098</v>
      </c>
      <c r="K87" s="9"/>
      <c r="L87" s="41">
        <v>0.29158472909744354</v>
      </c>
      <c r="M87" s="41">
        <v>19.509052688682445</v>
      </c>
      <c r="N87" s="41">
        <v>1.4726027397260275</v>
      </c>
      <c r="O87" s="41">
        <v>13.65079365079365</v>
      </c>
      <c r="P87" s="41">
        <v>0.2712416084627382</v>
      </c>
      <c r="Q87" s="41">
        <v>25.340747270631315</v>
      </c>
      <c r="R87" s="41">
        <v>1.0590415673815197</v>
      </c>
      <c r="S87" s="40">
        <v>12.698412698412698</v>
      </c>
      <c r="T87" s="9"/>
      <c r="U87" s="41">
        <v>0.21699328677019053</v>
      </c>
      <c r="V87" s="41">
        <v>3.953346443344409</v>
      </c>
      <c r="W87" s="41">
        <v>5.2032520325203251</v>
      </c>
      <c r="X87" s="41">
        <v>10.158730158730158</v>
      </c>
      <c r="Y87" s="41">
        <v>4.746728148097918E-2</v>
      </c>
      <c r="Z87" s="41">
        <v>3.3837390655726587</v>
      </c>
      <c r="AA87" s="41">
        <v>1.383399209486166</v>
      </c>
      <c r="AB87" s="41">
        <v>2.2222222222222223</v>
      </c>
    </row>
    <row r="88" spans="1:28" x14ac:dyDescent="0.25">
      <c r="A88" s="8" t="s">
        <v>21</v>
      </c>
      <c r="B88" s="8"/>
      <c r="C88" s="40">
        <v>2.0637515324887619</v>
      </c>
      <c r="D88" s="40">
        <v>69.350224765018382</v>
      </c>
      <c r="E88" s="40">
        <v>2.8898426323319026</v>
      </c>
      <c r="F88" s="40">
        <v>69.178082191780817</v>
      </c>
      <c r="G88" s="41">
        <v>8.1732733959950954E-2</v>
      </c>
      <c r="H88" s="41">
        <v>25.725378013894563</v>
      </c>
      <c r="I88" s="41">
        <v>0.31670625494853522</v>
      </c>
      <c r="J88" s="41">
        <v>2.7397260273972601</v>
      </c>
      <c r="K88" s="9"/>
      <c r="L88" s="41">
        <v>0.63342868818961995</v>
      </c>
      <c r="M88" s="41">
        <v>18.798528810788721</v>
      </c>
      <c r="N88" s="41">
        <v>3.2597266035751837</v>
      </c>
      <c r="O88" s="41">
        <v>21.232876712328768</v>
      </c>
      <c r="P88" s="41">
        <v>0.30649775234981608</v>
      </c>
      <c r="Q88" s="41">
        <v>25.970576215774415</v>
      </c>
      <c r="R88" s="41">
        <v>1.166407465007776</v>
      </c>
      <c r="S88" s="40">
        <v>10.273972602739725</v>
      </c>
      <c r="T88" s="9"/>
      <c r="U88" s="41">
        <v>0.22476501838986515</v>
      </c>
      <c r="V88" s="41">
        <v>3.1671434409480996</v>
      </c>
      <c r="W88" s="41">
        <v>6.6265060240963862</v>
      </c>
      <c r="X88" s="41">
        <v>7.5342465753424657</v>
      </c>
      <c r="Y88" s="41">
        <v>0.22476501838986515</v>
      </c>
      <c r="Z88" s="41">
        <v>4.7609317531671431</v>
      </c>
      <c r="AA88" s="41">
        <v>4.5081967213114753</v>
      </c>
      <c r="AB88" s="41">
        <v>7.5342465753424657</v>
      </c>
    </row>
    <row r="89" spans="1:28" s="97" customFormat="1" ht="20.399999999999999" x14ac:dyDescent="0.25">
      <c r="A89" s="91" t="s">
        <v>22</v>
      </c>
      <c r="B89" s="18"/>
      <c r="C89" s="57">
        <v>1.8766504972561948</v>
      </c>
      <c r="D89" s="57">
        <v>76.328357649879194</v>
      </c>
      <c r="E89" s="57">
        <v>2.3996551393811667</v>
      </c>
      <c r="F89" s="42">
        <v>64.354527938342969</v>
      </c>
      <c r="G89" s="43">
        <v>0.13672204221527165</v>
      </c>
      <c r="H89" s="110">
        <v>21.924222276328358</v>
      </c>
      <c r="I89" s="43">
        <v>0.61974700738602595</v>
      </c>
      <c r="J89" s="110">
        <v>4.6885035324341686</v>
      </c>
      <c r="K89" s="20"/>
      <c r="L89" s="57">
        <v>0.45886164853070632</v>
      </c>
      <c r="M89" s="57">
        <v>21.823085423182814</v>
      </c>
      <c r="N89" s="57">
        <v>2.0593426914348156</v>
      </c>
      <c r="O89" s="57">
        <v>15.735388567758509</v>
      </c>
      <c r="P89" s="57">
        <v>0.42514936414885846</v>
      </c>
      <c r="Q89" s="57">
        <v>27.565411196224225</v>
      </c>
      <c r="R89" s="57">
        <v>1.5189026430244228</v>
      </c>
      <c r="S89" s="57">
        <v>14.579319203596661</v>
      </c>
      <c r="T89" s="20"/>
      <c r="U89" s="57">
        <v>0.26407956099114116</v>
      </c>
      <c r="V89" s="110">
        <v>3.5697563351001071</v>
      </c>
      <c r="W89" s="57">
        <v>6.8881289692232537</v>
      </c>
      <c r="X89" s="43">
        <v>9.0558766859344892</v>
      </c>
      <c r="Y89" s="57">
        <v>0.11799299533646734</v>
      </c>
      <c r="Z89" s="110">
        <v>3.0959114490663571</v>
      </c>
      <c r="AA89" s="57">
        <v>3.6713286713286712</v>
      </c>
      <c r="AB89" s="110">
        <v>4.0462427745664744</v>
      </c>
    </row>
    <row r="90" spans="1:28" s="97" customFormat="1" x14ac:dyDescent="0.25">
      <c r="A90" s="89" t="s">
        <v>47</v>
      </c>
      <c r="B90" s="75"/>
      <c r="C90" s="60">
        <v>1.5122626064827112</v>
      </c>
      <c r="D90" s="60">
        <v>71.477894803604059</v>
      </c>
      <c r="E90" s="60">
        <v>2.0718719621143409</v>
      </c>
      <c r="F90" s="60">
        <v>64.344746162927976</v>
      </c>
      <c r="G90" s="60">
        <v>0.18115439348954102</v>
      </c>
      <c r="H90" s="60">
        <v>25.767527777667667</v>
      </c>
      <c r="I90" s="60">
        <v>0.69812560150318503</v>
      </c>
      <c r="J90" s="60">
        <v>7.7078765390453707</v>
      </c>
      <c r="K90" s="60"/>
      <c r="L90" s="60">
        <v>0.30126332396510103</v>
      </c>
      <c r="M90" s="60">
        <v>15.326771606724515</v>
      </c>
      <c r="N90" s="60">
        <v>1.9277108433734942</v>
      </c>
      <c r="O90" s="60">
        <v>12.818350480688142</v>
      </c>
      <c r="P90" s="60">
        <v>0.26162341291706143</v>
      </c>
      <c r="Q90" s="60">
        <v>20.981008518616882</v>
      </c>
      <c r="R90" s="60">
        <v>1.2315960365000278</v>
      </c>
      <c r="S90" s="60">
        <v>11.131725417439704</v>
      </c>
      <c r="T90" s="60"/>
      <c r="U90" s="60">
        <v>0.22951508496814932</v>
      </c>
      <c r="V90" s="60">
        <v>4.0508025099991674</v>
      </c>
      <c r="W90" s="60">
        <v>5.3621040933506201</v>
      </c>
      <c r="X90" s="60">
        <v>9.7655591162084665</v>
      </c>
      <c r="Y90" s="60">
        <v>0.11574854026027565</v>
      </c>
      <c r="Z90" s="60">
        <v>3.7023676918868995</v>
      </c>
      <c r="AA90" s="60">
        <v>3.0315614617940199</v>
      </c>
      <c r="AB90" s="60">
        <v>4.9249451846854448</v>
      </c>
    </row>
    <row r="92" spans="1:28" x14ac:dyDescent="0.25">
      <c r="A92" s="333" t="s">
        <v>67</v>
      </c>
      <c r="B92" s="333"/>
      <c r="C92" s="333"/>
      <c r="D92" s="333"/>
      <c r="E92" s="333"/>
      <c r="F92" s="333"/>
    </row>
    <row r="93" spans="1:28" x14ac:dyDescent="0.25">
      <c r="A93" s="324" t="s">
        <v>27</v>
      </c>
      <c r="B93" s="1"/>
      <c r="C93" s="328" t="s">
        <v>30</v>
      </c>
      <c r="D93" s="328"/>
      <c r="E93" s="328"/>
      <c r="F93" s="328"/>
      <c r="G93" s="328"/>
      <c r="H93" s="328"/>
      <c r="I93" s="328"/>
      <c r="J93" s="328"/>
      <c r="K93" s="3"/>
      <c r="L93" s="328" t="s">
        <v>35</v>
      </c>
      <c r="M93" s="328"/>
      <c r="N93" s="328"/>
      <c r="O93" s="328"/>
      <c r="P93" s="328"/>
      <c r="Q93" s="328"/>
      <c r="R93" s="328"/>
      <c r="S93" s="328"/>
      <c r="T93" s="4"/>
      <c r="U93" s="328" t="s">
        <v>36</v>
      </c>
      <c r="V93" s="328"/>
      <c r="W93" s="328"/>
      <c r="X93" s="328"/>
      <c r="Y93" s="328"/>
      <c r="Z93" s="328"/>
      <c r="AA93" s="328"/>
      <c r="AB93" s="328"/>
    </row>
    <row r="94" spans="1:28" x14ac:dyDescent="0.25">
      <c r="A94" s="324"/>
      <c r="B94" s="1"/>
      <c r="C94" s="328" t="s">
        <v>33</v>
      </c>
      <c r="D94" s="328"/>
      <c r="E94" s="328"/>
      <c r="F94" s="328"/>
      <c r="G94" s="328" t="s">
        <v>34</v>
      </c>
      <c r="H94" s="328"/>
      <c r="I94" s="328"/>
      <c r="J94" s="328"/>
      <c r="K94" s="45"/>
      <c r="L94" s="328" t="s">
        <v>33</v>
      </c>
      <c r="M94" s="328"/>
      <c r="N94" s="328"/>
      <c r="O94" s="328"/>
      <c r="P94" s="328" t="s">
        <v>34</v>
      </c>
      <c r="Q94" s="328"/>
      <c r="R94" s="328"/>
      <c r="S94" s="328"/>
      <c r="T94" s="5"/>
      <c r="U94" s="328" t="s">
        <v>33</v>
      </c>
      <c r="V94" s="328"/>
      <c r="W94" s="328"/>
      <c r="X94" s="328"/>
      <c r="Y94" s="328" t="s">
        <v>34</v>
      </c>
      <c r="Z94" s="328"/>
      <c r="AA94" s="328"/>
      <c r="AB94" s="328"/>
    </row>
    <row r="95" spans="1:28" ht="31.2" x14ac:dyDescent="0.25">
      <c r="A95" s="327"/>
      <c r="B95" s="2"/>
      <c r="C95" s="46" t="s">
        <v>41</v>
      </c>
      <c r="D95" s="46" t="s">
        <v>42</v>
      </c>
      <c r="E95" s="46" t="s">
        <v>43</v>
      </c>
      <c r="F95" s="46" t="s">
        <v>44</v>
      </c>
      <c r="G95" s="46" t="s">
        <v>41</v>
      </c>
      <c r="H95" s="46" t="s">
        <v>42</v>
      </c>
      <c r="I95" s="46" t="s">
        <v>43</v>
      </c>
      <c r="J95" s="46" t="s">
        <v>44</v>
      </c>
      <c r="K95" s="7"/>
      <c r="L95" s="46" t="s">
        <v>41</v>
      </c>
      <c r="M95" s="46" t="s">
        <v>42</v>
      </c>
      <c r="N95" s="46" t="s">
        <v>43</v>
      </c>
      <c r="O95" s="46" t="s">
        <v>44</v>
      </c>
      <c r="P95" s="46" t="s">
        <v>41</v>
      </c>
      <c r="Q95" s="46" t="s">
        <v>42</v>
      </c>
      <c r="R95" s="46" t="s">
        <v>43</v>
      </c>
      <c r="S95" s="46" t="s">
        <v>44</v>
      </c>
      <c r="T95" s="7"/>
      <c r="U95" s="46" t="s">
        <v>41</v>
      </c>
      <c r="V95" s="46" t="s">
        <v>42</v>
      </c>
      <c r="W95" s="46" t="s">
        <v>43</v>
      </c>
      <c r="X95" s="46" t="s">
        <v>44</v>
      </c>
      <c r="Y95" s="46" t="s">
        <v>41</v>
      </c>
      <c r="Z95" s="46" t="s">
        <v>42</v>
      </c>
      <c r="AA95" s="46" t="s">
        <v>43</v>
      </c>
      <c r="AB95" s="46" t="s">
        <v>44</v>
      </c>
    </row>
    <row r="96" spans="1:28" x14ac:dyDescent="0.25">
      <c r="A96" s="8" t="s">
        <v>0</v>
      </c>
      <c r="B96" s="8"/>
      <c r="C96" s="40">
        <v>1.8967401787436506</v>
      </c>
      <c r="D96" s="40">
        <v>68.211920529801333</v>
      </c>
      <c r="E96" s="40">
        <v>2.7054292002934703</v>
      </c>
      <c r="F96" s="40">
        <v>65.265486725663706</v>
      </c>
      <c r="G96" s="41">
        <v>0.26361473670674468</v>
      </c>
      <c r="H96" s="41">
        <v>27.383784478878674</v>
      </c>
      <c r="I96" s="41">
        <v>0.95348837209302328</v>
      </c>
      <c r="J96" s="41">
        <v>9.0707964601769913</v>
      </c>
      <c r="K96" s="9"/>
      <c r="L96" s="41">
        <v>0.22503697035941619</v>
      </c>
      <c r="M96" s="41">
        <v>16.029061917314987</v>
      </c>
      <c r="N96" s="41">
        <v>1.3844936708860758</v>
      </c>
      <c r="O96" s="41">
        <v>7.7433628318584065</v>
      </c>
      <c r="P96" s="41">
        <v>0.32791101395229216</v>
      </c>
      <c r="Q96" s="41">
        <v>24.439014981032596</v>
      </c>
      <c r="R96" s="41">
        <v>1.32398753894081</v>
      </c>
      <c r="S96" s="41">
        <v>11.283185840707963</v>
      </c>
      <c r="T96" s="9"/>
      <c r="U96" s="41">
        <v>0.28290361988040891</v>
      </c>
      <c r="V96" s="41">
        <v>5.0151096251527036</v>
      </c>
      <c r="W96" s="41">
        <v>5.3398058252427179</v>
      </c>
      <c r="X96" s="41">
        <v>9.7345132743362832</v>
      </c>
      <c r="Y96" s="41">
        <v>0.18645920401208771</v>
      </c>
      <c r="Z96" s="41">
        <v>4.5328875458110973</v>
      </c>
      <c r="AA96" s="41">
        <v>3.9509536784741144</v>
      </c>
      <c r="AB96" s="41">
        <v>6.4159292035398234</v>
      </c>
    </row>
    <row r="97" spans="1:28" x14ac:dyDescent="0.25">
      <c r="A97" s="8" t="s">
        <v>1</v>
      </c>
      <c r="B97" s="8"/>
      <c r="C97" s="40">
        <v>2.1531100478468899</v>
      </c>
      <c r="D97" s="40">
        <v>67.703349282296656</v>
      </c>
      <c r="E97" s="40">
        <v>3.0821917808219177</v>
      </c>
      <c r="F97" s="40">
        <v>52.941176470588239</v>
      </c>
      <c r="G97" s="41">
        <v>0.23923444976076555</v>
      </c>
      <c r="H97" s="41">
        <v>26.076555023923444</v>
      </c>
      <c r="I97" s="41">
        <v>0.90909090909090906</v>
      </c>
      <c r="J97" s="41">
        <v>5.8823529411764701</v>
      </c>
      <c r="K97" s="9"/>
      <c r="L97" s="41">
        <v>0.23923444976076555</v>
      </c>
      <c r="M97" s="41">
        <v>12.440191387559809</v>
      </c>
      <c r="N97" s="41">
        <v>1.8867924528301887</v>
      </c>
      <c r="O97" s="41">
        <v>5.8823529411764701</v>
      </c>
      <c r="P97" s="41">
        <v>0.23923444976076555</v>
      </c>
      <c r="Q97" s="41">
        <v>14.593301435406699</v>
      </c>
      <c r="R97" s="41">
        <v>1.6129032258064515</v>
      </c>
      <c r="S97" s="41">
        <v>5.8823529411764701</v>
      </c>
      <c r="T97" s="9"/>
      <c r="U97" s="41">
        <v>0.9569377990430622</v>
      </c>
      <c r="V97" s="41">
        <v>8.6124401913875595</v>
      </c>
      <c r="W97" s="41">
        <v>10</v>
      </c>
      <c r="X97" s="41">
        <v>23.52941176470588</v>
      </c>
      <c r="Y97" s="41">
        <v>0.23923444976076555</v>
      </c>
      <c r="Z97" s="41">
        <v>4.5454545454545459</v>
      </c>
      <c r="AA97" s="41">
        <v>5</v>
      </c>
      <c r="AB97" s="41">
        <v>5.8823529411764701</v>
      </c>
    </row>
    <row r="98" spans="1:28" x14ac:dyDescent="0.25">
      <c r="A98" s="8" t="s">
        <v>2</v>
      </c>
      <c r="B98" s="8"/>
      <c r="C98" s="40">
        <v>1.1433977008657741</v>
      </c>
      <c r="D98" s="40">
        <v>72.91216813704321</v>
      </c>
      <c r="E98" s="40">
        <v>1.5439726750159672</v>
      </c>
      <c r="F98" s="40">
        <v>69.674185463659143</v>
      </c>
      <c r="G98" s="41">
        <v>0.12750118247064388</v>
      </c>
      <c r="H98" s="41">
        <v>25.002570588356264</v>
      </c>
      <c r="I98" s="41">
        <v>0.50736497545008186</v>
      </c>
      <c r="J98" s="41">
        <v>7.7694235588972429</v>
      </c>
      <c r="K98" s="9"/>
      <c r="L98" s="41">
        <v>0.15834824274579964</v>
      </c>
      <c r="M98" s="41">
        <v>12.460155880477924</v>
      </c>
      <c r="N98" s="41">
        <v>1.2548891786179921</v>
      </c>
      <c r="O98" s="41">
        <v>9.6491228070175428</v>
      </c>
      <c r="P98" s="41">
        <v>0.10488000493552964</v>
      </c>
      <c r="Q98" s="41">
        <v>16.408579595697866</v>
      </c>
      <c r="R98" s="41">
        <v>0.63511830635118316</v>
      </c>
      <c r="S98" s="41">
        <v>6.3909774436090219</v>
      </c>
      <c r="T98" s="9"/>
      <c r="U98" s="41">
        <v>0.16040471343081003</v>
      </c>
      <c r="V98" s="41">
        <v>4.1705225492010616</v>
      </c>
      <c r="W98" s="41">
        <v>3.7037037037037033</v>
      </c>
      <c r="X98" s="41">
        <v>9.7744360902255636</v>
      </c>
      <c r="Y98" s="41">
        <v>8.0202356715405015E-2</v>
      </c>
      <c r="Z98" s="41">
        <v>4.2959672609866946</v>
      </c>
      <c r="AA98" s="41">
        <v>1.8327067669172932</v>
      </c>
      <c r="AB98" s="41">
        <v>4.8872180451127818</v>
      </c>
    </row>
    <row r="99" spans="1:28" x14ac:dyDescent="0.25">
      <c r="A99" s="8" t="s">
        <v>3</v>
      </c>
      <c r="B99" s="8"/>
      <c r="C99" s="40">
        <v>2.3494860499265786</v>
      </c>
      <c r="D99" s="40">
        <v>65.697503671071956</v>
      </c>
      <c r="E99" s="40">
        <v>3.4527406128614588</v>
      </c>
      <c r="F99" s="40">
        <v>70.175438596491219</v>
      </c>
      <c r="G99" s="41">
        <v>0.29368575624082233</v>
      </c>
      <c r="H99" s="41">
        <v>23.847283406754769</v>
      </c>
      <c r="I99" s="41">
        <v>1.2165450121654502</v>
      </c>
      <c r="J99" s="41">
        <v>8.7719298245614024</v>
      </c>
      <c r="K99" s="9"/>
      <c r="L99" s="41">
        <v>0.32305433186490456</v>
      </c>
      <c r="M99" s="41">
        <v>12.687224669603525</v>
      </c>
      <c r="N99" s="41">
        <v>2.4830699774266365</v>
      </c>
      <c r="O99" s="41">
        <v>9.6491228070175428</v>
      </c>
      <c r="P99" s="41">
        <v>0.32305433186490456</v>
      </c>
      <c r="Q99" s="41">
        <v>20.352422907488986</v>
      </c>
      <c r="R99" s="41">
        <v>1.5625</v>
      </c>
      <c r="S99" s="41">
        <v>9.6491228070175428</v>
      </c>
      <c r="T99" s="9"/>
      <c r="U99" s="41">
        <v>0.20558002936857561</v>
      </c>
      <c r="V99" s="41">
        <v>5.1395007342143906</v>
      </c>
      <c r="W99" s="41">
        <v>3.8461538461538463</v>
      </c>
      <c r="X99" s="41">
        <v>6.140350877192982</v>
      </c>
      <c r="Y99" s="41">
        <v>0.14684287812041116</v>
      </c>
      <c r="Z99" s="41">
        <v>4.5814977973568283</v>
      </c>
      <c r="AA99" s="41">
        <v>3.1055900621118013</v>
      </c>
      <c r="AB99" s="41">
        <v>4.3859649122807012</v>
      </c>
    </row>
    <row r="100" spans="1:28" x14ac:dyDescent="0.25">
      <c r="A100" s="8" t="s">
        <v>4</v>
      </c>
      <c r="B100" s="8"/>
      <c r="C100" s="40">
        <v>1.8417570785922199</v>
      </c>
      <c r="D100" s="40">
        <v>73.215136279439008</v>
      </c>
      <c r="E100" s="40">
        <v>2.4538146946834014</v>
      </c>
      <c r="F100" s="40">
        <v>68.101761252446181</v>
      </c>
      <c r="G100" s="41">
        <v>0.28578989150568934</v>
      </c>
      <c r="H100" s="41">
        <v>28.055041016141836</v>
      </c>
      <c r="I100" s="41">
        <v>1.0084033613445378</v>
      </c>
      <c r="J100" s="41">
        <v>10.567514677103718</v>
      </c>
      <c r="K100" s="9"/>
      <c r="L100" s="41">
        <v>0.2593278645144218</v>
      </c>
      <c r="M100" s="41">
        <v>13.590897062715005</v>
      </c>
      <c r="N100" s="41">
        <v>1.8723729461215133</v>
      </c>
      <c r="O100" s="41">
        <v>9.5890410958904102</v>
      </c>
      <c r="P100" s="41">
        <v>0.22228102672664729</v>
      </c>
      <c r="Q100" s="41">
        <v>17.898915056893358</v>
      </c>
      <c r="R100" s="41">
        <v>1.2266355140186915</v>
      </c>
      <c r="S100" s="41">
        <v>8.2191780821917799</v>
      </c>
      <c r="T100" s="9"/>
      <c r="U100" s="41">
        <v>0.22757343212490075</v>
      </c>
      <c r="V100" s="41">
        <v>3.2442445091293992</v>
      </c>
      <c r="W100" s="41">
        <v>6.5548780487804876</v>
      </c>
      <c r="X100" s="41">
        <v>8.4148727984344411</v>
      </c>
      <c r="Y100" s="41">
        <v>9.5263297168563105E-2</v>
      </c>
      <c r="Z100" s="41">
        <v>3.2336596983328922</v>
      </c>
      <c r="AA100" s="41">
        <v>2.8616852146263914</v>
      </c>
      <c r="AB100" s="41">
        <v>3.5225048923679059</v>
      </c>
    </row>
    <row r="101" spans="1:28" x14ac:dyDescent="0.25">
      <c r="A101" s="8" t="s">
        <v>5</v>
      </c>
      <c r="B101" s="8"/>
      <c r="C101" s="40">
        <v>1.7348670563831794</v>
      </c>
      <c r="D101" s="40">
        <v>68.376390722232699</v>
      </c>
      <c r="E101" s="40">
        <v>2.4744486282947822</v>
      </c>
      <c r="F101" s="40">
        <v>65.248226950354621</v>
      </c>
      <c r="G101" s="41">
        <v>0.18857250612860646</v>
      </c>
      <c r="H101" s="41">
        <v>27.19215538374505</v>
      </c>
      <c r="I101" s="41">
        <v>0.68870523415977969</v>
      </c>
      <c r="J101" s="41">
        <v>7.0921985815602842</v>
      </c>
      <c r="K101" s="9"/>
      <c r="L101" s="41">
        <v>0.30171600980577029</v>
      </c>
      <c r="M101" s="41">
        <v>12.558928908165189</v>
      </c>
      <c r="N101" s="41">
        <v>2.3460410557184752</v>
      </c>
      <c r="O101" s="41">
        <v>11.347517730496454</v>
      </c>
      <c r="P101" s="41">
        <v>0.32057326041863099</v>
      </c>
      <c r="Q101" s="41">
        <v>16.57552328870451</v>
      </c>
      <c r="R101" s="41">
        <v>1.8973214285714284</v>
      </c>
      <c r="S101" s="41">
        <v>12.056737588652481</v>
      </c>
      <c r="T101" s="9"/>
      <c r="U101" s="41">
        <v>0.32057326041863099</v>
      </c>
      <c r="V101" s="41">
        <v>5.016028663020931</v>
      </c>
      <c r="W101" s="41">
        <v>6.0070671378091873</v>
      </c>
      <c r="X101" s="41">
        <v>12.056737588652481</v>
      </c>
      <c r="Y101" s="41">
        <v>1.8857250612860643E-2</v>
      </c>
      <c r="Z101" s="41">
        <v>3.22458985479917</v>
      </c>
      <c r="AA101" s="41">
        <v>0.58139534883720934</v>
      </c>
      <c r="AB101" s="41">
        <v>0.70921985815602839</v>
      </c>
    </row>
    <row r="102" spans="1:28" x14ac:dyDescent="0.25">
      <c r="A102" s="8" t="s">
        <v>6</v>
      </c>
      <c r="B102" s="8"/>
      <c r="C102" s="40">
        <v>0.80222153656278938</v>
      </c>
      <c r="D102" s="40">
        <v>65.535328602283244</v>
      </c>
      <c r="E102" s="40">
        <v>1.2093023255813953</v>
      </c>
      <c r="F102" s="40">
        <v>63.934426229508205</v>
      </c>
      <c r="G102" s="41">
        <v>6.1709348966368406E-2</v>
      </c>
      <c r="H102" s="41">
        <v>25.290548184716648</v>
      </c>
      <c r="I102" s="41">
        <v>0.2434077079107505</v>
      </c>
      <c r="J102" s="41">
        <v>4.918032786885246</v>
      </c>
      <c r="K102" s="9"/>
      <c r="L102" s="41">
        <v>8.2279131955157875E-2</v>
      </c>
      <c r="M102" s="41">
        <v>8.9787102746066036</v>
      </c>
      <c r="N102" s="41">
        <v>0.90805902383654935</v>
      </c>
      <c r="O102" s="41">
        <v>6.557377049180328</v>
      </c>
      <c r="P102" s="41">
        <v>0.11313380643834206</v>
      </c>
      <c r="Q102" s="41">
        <v>16.352977476087627</v>
      </c>
      <c r="R102" s="41">
        <v>0.68707058088694561</v>
      </c>
      <c r="S102" s="41">
        <v>9.0163934426229506</v>
      </c>
      <c r="T102" s="9"/>
      <c r="U102" s="41">
        <v>0.14398848092152627</v>
      </c>
      <c r="V102" s="41">
        <v>6.1709348966368403</v>
      </c>
      <c r="W102" s="41">
        <v>2.2801302931596092</v>
      </c>
      <c r="X102" s="41">
        <v>11.475409836065573</v>
      </c>
      <c r="Y102" s="41">
        <v>8.2279131955157875E-2</v>
      </c>
      <c r="Z102" s="41">
        <v>7.353697418492235</v>
      </c>
      <c r="AA102" s="41">
        <v>1.1065006915629323</v>
      </c>
      <c r="AB102" s="41">
        <v>6.557377049180328</v>
      </c>
    </row>
    <row r="103" spans="1:28" x14ac:dyDescent="0.25">
      <c r="A103" s="8" t="s">
        <v>7</v>
      </c>
      <c r="B103" s="8"/>
      <c r="C103" s="40">
        <v>1.5911021858345562</v>
      </c>
      <c r="D103" s="40">
        <v>69.301768749517265</v>
      </c>
      <c r="E103" s="40">
        <v>2.2443754426104485</v>
      </c>
      <c r="F103" s="40">
        <v>66.883116883116884</v>
      </c>
      <c r="G103" s="41">
        <v>0.25874720012358077</v>
      </c>
      <c r="H103" s="41">
        <v>30.049432300919133</v>
      </c>
      <c r="I103" s="41">
        <v>0.85372069317023436</v>
      </c>
      <c r="J103" s="41">
        <v>10.876623376623376</v>
      </c>
      <c r="K103" s="9"/>
      <c r="L103" s="41">
        <v>0.26647099714219513</v>
      </c>
      <c r="M103" s="41">
        <v>13.991658299219898</v>
      </c>
      <c r="N103" s="41">
        <v>1.8689057421451789</v>
      </c>
      <c r="O103" s="41">
        <v>11.2012987012987</v>
      </c>
      <c r="P103" s="41">
        <v>0.24329960608635207</v>
      </c>
      <c r="Q103" s="41">
        <v>18.340156020699776</v>
      </c>
      <c r="R103" s="41">
        <v>1.3092269326683292</v>
      </c>
      <c r="S103" s="41">
        <v>10.227272727272728</v>
      </c>
      <c r="T103" s="9"/>
      <c r="U103" s="41">
        <v>0.20854251950258748</v>
      </c>
      <c r="V103" s="41">
        <v>3.5027419479416082</v>
      </c>
      <c r="W103" s="41">
        <v>5.6191467221644125</v>
      </c>
      <c r="X103" s="41">
        <v>8.7662337662337659</v>
      </c>
      <c r="Y103" s="41">
        <v>6.1790376148914805E-2</v>
      </c>
      <c r="Z103" s="41">
        <v>2.9659380551479106</v>
      </c>
      <c r="AA103" s="41">
        <v>2.0408163265306123</v>
      </c>
      <c r="AB103" s="41">
        <v>2.5974025974025974</v>
      </c>
    </row>
    <row r="104" spans="1:28" s="97" customFormat="1" x14ac:dyDescent="0.25">
      <c r="A104" s="89" t="s">
        <v>8</v>
      </c>
      <c r="B104" s="18"/>
      <c r="C104" s="42">
        <v>1.4630177283324728</v>
      </c>
      <c r="D104" s="42">
        <v>70.69505077532115</v>
      </c>
      <c r="E104" s="42">
        <v>2.0275178627576413</v>
      </c>
      <c r="F104" s="57">
        <v>67.484662576687114</v>
      </c>
      <c r="G104" s="57">
        <v>0.19637296781360997</v>
      </c>
      <c r="H104" s="57">
        <v>26.851460670641071</v>
      </c>
      <c r="I104" s="43">
        <v>0.7260210575031818</v>
      </c>
      <c r="J104" s="57">
        <v>9.0581017683146872</v>
      </c>
      <c r="K104" s="20"/>
      <c r="L104" s="43">
        <v>0.20810840413713247</v>
      </c>
      <c r="M104" s="110">
        <v>13.117088360011891</v>
      </c>
      <c r="N104" s="43">
        <v>1.5617660873649601</v>
      </c>
      <c r="O104" s="110">
        <v>9.5994225911223392</v>
      </c>
      <c r="P104" s="43">
        <v>0.19324351812733731</v>
      </c>
      <c r="Q104" s="110">
        <v>18.099172260557982</v>
      </c>
      <c r="R104" s="43">
        <v>1.0564133270604337</v>
      </c>
      <c r="S104" s="110">
        <v>8.9137495488993146</v>
      </c>
      <c r="T104" s="20"/>
      <c r="U104" s="110">
        <v>0.20419659202929163</v>
      </c>
      <c r="V104" s="43">
        <v>4.2286688885759443</v>
      </c>
      <c r="W104" s="43">
        <v>4.606424285210025</v>
      </c>
      <c r="X104" s="43">
        <v>9.418982316853123</v>
      </c>
      <c r="Y104" s="110">
        <v>9.1536403323475568E-2</v>
      </c>
      <c r="Z104" s="43">
        <v>4.0948849144877872</v>
      </c>
      <c r="AA104" s="110">
        <v>2.186507194916838</v>
      </c>
      <c r="AB104" s="43">
        <v>4.2223024178996749</v>
      </c>
    </row>
    <row r="105" spans="1:28" x14ac:dyDescent="0.25">
      <c r="A105" s="8" t="s">
        <v>9</v>
      </c>
      <c r="B105" s="8"/>
      <c r="C105" s="40">
        <v>1.1177663538178559</v>
      </c>
      <c r="D105" s="40">
        <v>67.523463660802719</v>
      </c>
      <c r="E105" s="40">
        <v>1.6284183042462552</v>
      </c>
      <c r="F105" s="40">
        <v>62.864721485411145</v>
      </c>
      <c r="G105" s="41">
        <v>0.17450360798000283</v>
      </c>
      <c r="H105" s="41">
        <v>28.760081120596144</v>
      </c>
      <c r="I105" s="41">
        <v>0.60309698451507743</v>
      </c>
      <c r="J105" s="41">
        <v>9.8143236074270561</v>
      </c>
      <c r="K105" s="9"/>
      <c r="L105" s="41">
        <v>0.13677309814648869</v>
      </c>
      <c r="M105" s="41">
        <v>10.611705890675847</v>
      </c>
      <c r="N105" s="41">
        <v>1.2724879333040808</v>
      </c>
      <c r="O105" s="41">
        <v>7.6923076923076925</v>
      </c>
      <c r="P105" s="41">
        <v>0.1792199217091921</v>
      </c>
      <c r="Q105" s="41">
        <v>15.733622600575389</v>
      </c>
      <c r="R105" s="41">
        <v>1.1262596324836989</v>
      </c>
      <c r="S105" s="41">
        <v>10.079575596816976</v>
      </c>
      <c r="T105" s="9"/>
      <c r="U105" s="41">
        <v>0.16035466679243504</v>
      </c>
      <c r="V105" s="41">
        <v>4.3578738857708812</v>
      </c>
      <c r="W105" s="41">
        <v>3.5490605427974948</v>
      </c>
      <c r="X105" s="41">
        <v>9.0185676392572933</v>
      </c>
      <c r="Y105" s="41">
        <v>0.10847521577135311</v>
      </c>
      <c r="Z105" s="41">
        <v>4.2211007876243922</v>
      </c>
      <c r="AA105" s="41">
        <v>2.505446623093682</v>
      </c>
      <c r="AB105" s="41">
        <v>6.1007957559681696</v>
      </c>
    </row>
    <row r="106" spans="1:28" x14ac:dyDescent="0.25">
      <c r="A106" s="8" t="s">
        <v>10</v>
      </c>
      <c r="B106" s="8"/>
      <c r="C106" s="40">
        <v>1.6662187583982802</v>
      </c>
      <c r="D106" s="40">
        <v>70.088685837140545</v>
      </c>
      <c r="E106" s="40">
        <v>2.3220973782771535</v>
      </c>
      <c r="F106" s="40">
        <v>62.62626262626263</v>
      </c>
      <c r="G106" s="41">
        <v>0.26874496103198064</v>
      </c>
      <c r="H106" s="41">
        <v>29.26632625638269</v>
      </c>
      <c r="I106" s="41">
        <v>0.90991810737033663</v>
      </c>
      <c r="J106" s="41">
        <v>10.1010101010101</v>
      </c>
      <c r="K106" s="9"/>
      <c r="L106" s="41">
        <v>0.13437248051599032</v>
      </c>
      <c r="M106" s="41">
        <v>14.055361461972588</v>
      </c>
      <c r="N106" s="41">
        <v>0.94696969696969702</v>
      </c>
      <c r="O106" s="41">
        <v>5.0505050505050502</v>
      </c>
      <c r="P106" s="41">
        <v>0.16124697661918838</v>
      </c>
      <c r="Q106" s="41">
        <v>19.02714324106423</v>
      </c>
      <c r="R106" s="41">
        <v>0.84033613445378152</v>
      </c>
      <c r="S106" s="41">
        <v>6.0606060606060606</v>
      </c>
      <c r="T106" s="9"/>
      <c r="U106" s="41">
        <v>0.34936844934157485</v>
      </c>
      <c r="V106" s="41">
        <v>3.7355549583445309</v>
      </c>
      <c r="W106" s="41">
        <v>8.5526315789473681</v>
      </c>
      <c r="X106" s="41">
        <v>13.131313131313133</v>
      </c>
      <c r="Y106" s="41">
        <v>0.2149959688255845</v>
      </c>
      <c r="Z106" s="41">
        <v>4.7030368180596618</v>
      </c>
      <c r="AA106" s="41">
        <v>4.3715846994535523</v>
      </c>
      <c r="AB106" s="41">
        <v>8.0808080808080813</v>
      </c>
    </row>
    <row r="107" spans="1:28" x14ac:dyDescent="0.25">
      <c r="A107" s="8" t="s">
        <v>11</v>
      </c>
      <c r="B107" s="8"/>
      <c r="C107" s="40">
        <v>1.3163090693694879</v>
      </c>
      <c r="D107" s="40">
        <v>73.713307884691332</v>
      </c>
      <c r="E107" s="40">
        <v>1.7543859649122806</v>
      </c>
      <c r="F107" s="40">
        <v>58.82352941176471</v>
      </c>
      <c r="G107" s="41">
        <v>0.14479399763064368</v>
      </c>
      <c r="H107" s="41">
        <v>29.156245886534158</v>
      </c>
      <c r="I107" s="41">
        <v>0.49415992812219228</v>
      </c>
      <c r="J107" s="41">
        <v>6.4705882352941186</v>
      </c>
      <c r="K107" s="9"/>
      <c r="L107" s="41">
        <v>0.25009872318020271</v>
      </c>
      <c r="M107" s="41">
        <v>14.900618665262606</v>
      </c>
      <c r="N107" s="41">
        <v>1.6507384882710685</v>
      </c>
      <c r="O107" s="41">
        <v>11.176470588235295</v>
      </c>
      <c r="P107" s="41">
        <v>0.3159141766486771</v>
      </c>
      <c r="Q107" s="41">
        <v>20.837172568118994</v>
      </c>
      <c r="R107" s="41">
        <v>1.4934660858742999</v>
      </c>
      <c r="S107" s="41">
        <v>14.117647058823529</v>
      </c>
      <c r="T107" s="9"/>
      <c r="U107" s="41">
        <v>0.26326181387389758</v>
      </c>
      <c r="V107" s="41">
        <v>4.5412662893247333</v>
      </c>
      <c r="W107" s="41">
        <v>5.4794520547945202</v>
      </c>
      <c r="X107" s="41">
        <v>11.76470588235294</v>
      </c>
      <c r="Y107" s="41">
        <v>0.14479399763064368</v>
      </c>
      <c r="Z107" s="41">
        <v>2.5273134131894168</v>
      </c>
      <c r="AA107" s="41">
        <v>5.4187192118226601</v>
      </c>
      <c r="AB107" s="41">
        <v>6.4705882352941186</v>
      </c>
    </row>
    <row r="108" spans="1:28" x14ac:dyDescent="0.25">
      <c r="A108" s="8" t="s">
        <v>12</v>
      </c>
      <c r="B108" s="8"/>
      <c r="C108" s="40">
        <v>1.1195728025728937</v>
      </c>
      <c r="D108" s="40">
        <v>68.479019387724136</v>
      </c>
      <c r="E108" s="40">
        <v>1.6086141505732596</v>
      </c>
      <c r="F108" s="40">
        <v>62.755102040816325</v>
      </c>
      <c r="G108" s="41">
        <v>0.11226068752085924</v>
      </c>
      <c r="H108" s="41">
        <v>24.676112746139143</v>
      </c>
      <c r="I108" s="41">
        <v>0.45287637698898409</v>
      </c>
      <c r="J108" s="41">
        <v>6.2925170068027212</v>
      </c>
      <c r="K108" s="9"/>
      <c r="L108" s="41">
        <v>0.21845322977032069</v>
      </c>
      <c r="M108" s="41">
        <v>14.275311750963319</v>
      </c>
      <c r="N108" s="41">
        <v>1.5072221059242201</v>
      </c>
      <c r="O108" s="41">
        <v>12.244897959183673</v>
      </c>
      <c r="P108" s="41">
        <v>0.14866955914924604</v>
      </c>
      <c r="Q108" s="41">
        <v>21.250644740435089</v>
      </c>
      <c r="R108" s="41">
        <v>0.69473982702396142</v>
      </c>
      <c r="S108" s="41">
        <v>8.3333333333333321</v>
      </c>
      <c r="T108" s="9"/>
      <c r="U108" s="41">
        <v>0.26093024667010528</v>
      </c>
      <c r="V108" s="41">
        <v>4.687642222154798</v>
      </c>
      <c r="W108" s="41">
        <v>5.2728387492335997</v>
      </c>
      <c r="X108" s="41">
        <v>14.625850340136054</v>
      </c>
      <c r="Y108" s="41">
        <v>0.11529476015655815</v>
      </c>
      <c r="Z108" s="41">
        <v>4.7908006917685615</v>
      </c>
      <c r="AA108" s="41">
        <v>2.350030921459493</v>
      </c>
      <c r="AB108" s="41">
        <v>6.462585034013606</v>
      </c>
    </row>
    <row r="109" spans="1:28" s="97" customFormat="1" x14ac:dyDescent="0.25">
      <c r="A109" s="90" t="s">
        <v>13</v>
      </c>
      <c r="B109" s="22"/>
      <c r="C109" s="110">
        <v>1.1728772144166157</v>
      </c>
      <c r="D109" s="110">
        <v>68.868356750152714</v>
      </c>
      <c r="E109" s="110">
        <v>1.6745524714911801</v>
      </c>
      <c r="F109" s="110">
        <v>62.236628849270673</v>
      </c>
      <c r="G109" s="43">
        <v>0.14508246792913868</v>
      </c>
      <c r="H109" s="43">
        <v>26.77916921197312</v>
      </c>
      <c r="I109" s="110">
        <v>0.53885422575155983</v>
      </c>
      <c r="J109" s="43">
        <v>7.6985413290113449</v>
      </c>
      <c r="K109" s="20"/>
      <c r="L109" s="110">
        <v>0.1908979841172877</v>
      </c>
      <c r="M109" s="43">
        <v>13.14905314599878</v>
      </c>
      <c r="N109" s="110">
        <v>1.4310246136233544</v>
      </c>
      <c r="O109" s="43">
        <v>10.12965964343598</v>
      </c>
      <c r="P109" s="110">
        <v>0.1786805131337813</v>
      </c>
      <c r="Q109" s="43">
        <v>19.28985949908369</v>
      </c>
      <c r="R109" s="110">
        <v>0.91779102604330098</v>
      </c>
      <c r="S109" s="43">
        <v>9.481361426256079</v>
      </c>
      <c r="T109" s="20"/>
      <c r="U109" s="43">
        <v>0.23365913255956017</v>
      </c>
      <c r="V109" s="57">
        <v>4.5097739767868052</v>
      </c>
      <c r="W109" s="43">
        <v>4.9259497746297489</v>
      </c>
      <c r="X109" s="57">
        <v>12.398703403565641</v>
      </c>
      <c r="Y109" s="43">
        <v>0.12217470983506415</v>
      </c>
      <c r="Z109" s="57">
        <v>4.338729383017716</v>
      </c>
      <c r="AA109" s="43">
        <v>2.7387880862718248</v>
      </c>
      <c r="AB109" s="57">
        <v>6.4829821717990272</v>
      </c>
    </row>
    <row r="110" spans="1:28" x14ac:dyDescent="0.25">
      <c r="A110" s="8" t="s">
        <v>14</v>
      </c>
      <c r="B110" s="8"/>
      <c r="C110" s="40">
        <v>1.8284106891701828</v>
      </c>
      <c r="D110" s="40">
        <v>73.759292746634515</v>
      </c>
      <c r="E110" s="40">
        <v>2.4189261031366294</v>
      </c>
      <c r="F110" s="40">
        <v>69.465648854961842</v>
      </c>
      <c r="G110" s="41">
        <v>0.14064697609001406</v>
      </c>
      <c r="H110" s="41">
        <v>28.350411894715695</v>
      </c>
      <c r="I110" s="41">
        <v>0.49365303244005643</v>
      </c>
      <c r="J110" s="41">
        <v>5.343511450381679</v>
      </c>
      <c r="K110" s="9"/>
      <c r="L110" s="41">
        <v>0.46212577858147474</v>
      </c>
      <c r="M110" s="41">
        <v>17.058468957203136</v>
      </c>
      <c r="N110" s="41">
        <v>2.6376146788990829</v>
      </c>
      <c r="O110" s="41">
        <v>17.557251908396946</v>
      </c>
      <c r="P110" s="41">
        <v>0.18083182640144665</v>
      </c>
      <c r="Q110" s="41">
        <v>25.49728752260398</v>
      </c>
      <c r="R110" s="41">
        <v>0.70422535211267612</v>
      </c>
      <c r="S110" s="41">
        <v>6.8702290076335881</v>
      </c>
      <c r="T110" s="9"/>
      <c r="U110" s="41">
        <v>0.16073940124573036</v>
      </c>
      <c r="V110" s="41">
        <v>4.1189471569218403</v>
      </c>
      <c r="W110" s="41">
        <v>3.755868544600939</v>
      </c>
      <c r="X110" s="41">
        <v>6.1068702290076331</v>
      </c>
      <c r="Y110" s="41">
        <v>6.027727546714888E-2</v>
      </c>
      <c r="Z110" s="41">
        <v>2.7928470966445649</v>
      </c>
      <c r="AA110" s="41">
        <v>2.112676056338028</v>
      </c>
      <c r="AB110" s="41">
        <v>2.2900763358778624</v>
      </c>
    </row>
    <row r="111" spans="1:28" x14ac:dyDescent="0.25">
      <c r="A111" s="8" t="s">
        <v>15</v>
      </c>
      <c r="B111" s="8"/>
      <c r="C111" s="40">
        <v>2.640845070422535</v>
      </c>
      <c r="D111" s="40">
        <v>78.873239436619713</v>
      </c>
      <c r="E111" s="40">
        <v>3.2397408207343417</v>
      </c>
      <c r="F111" s="40">
        <v>75</v>
      </c>
      <c r="G111" s="41">
        <v>0.35211267605633806</v>
      </c>
      <c r="H111" s="41">
        <v>20.070422535211268</v>
      </c>
      <c r="I111" s="41">
        <v>1.7241379310344827</v>
      </c>
      <c r="J111" s="41">
        <v>10</v>
      </c>
      <c r="K111" s="9"/>
      <c r="L111" s="41">
        <v>1.056338028169014</v>
      </c>
      <c r="M111" s="41">
        <v>24.647887323943664</v>
      </c>
      <c r="N111" s="41">
        <v>4.10958904109589</v>
      </c>
      <c r="O111" s="41">
        <v>30</v>
      </c>
      <c r="P111" s="41">
        <v>0</v>
      </c>
      <c r="Q111" s="41">
        <v>32.218309859154928</v>
      </c>
      <c r="R111" s="41">
        <v>0</v>
      </c>
      <c r="S111" s="41">
        <v>0</v>
      </c>
      <c r="T111" s="9"/>
      <c r="U111" s="41">
        <v>0.17605633802816903</v>
      </c>
      <c r="V111" s="41">
        <v>4.929577464788732</v>
      </c>
      <c r="W111" s="41">
        <v>3.4482758620689653</v>
      </c>
      <c r="X111" s="41">
        <v>5</v>
      </c>
      <c r="Y111" s="41">
        <v>0</v>
      </c>
      <c r="Z111" s="41">
        <v>2.8169014084507045</v>
      </c>
      <c r="AA111" s="41">
        <v>0</v>
      </c>
      <c r="AB111" s="41">
        <v>0</v>
      </c>
    </row>
    <row r="112" spans="1:28" x14ac:dyDescent="0.25">
      <c r="A112" s="8" t="s">
        <v>16</v>
      </c>
      <c r="B112" s="8"/>
      <c r="C112" s="40">
        <v>1.9960861056751469</v>
      </c>
      <c r="D112" s="40">
        <v>78.033268101761252</v>
      </c>
      <c r="E112" s="40">
        <v>2.4941924440640664</v>
      </c>
      <c r="F112" s="40">
        <v>58.285714285714285</v>
      </c>
      <c r="G112" s="41">
        <v>7.8277886497064575E-2</v>
      </c>
      <c r="H112" s="41">
        <v>16.281800391389435</v>
      </c>
      <c r="I112" s="41">
        <v>0.4784688995215311</v>
      </c>
      <c r="J112" s="41">
        <v>2.2857142857142856</v>
      </c>
      <c r="K112" s="9"/>
      <c r="L112" s="41">
        <v>0.74363992172211346</v>
      </c>
      <c r="M112" s="41">
        <v>21.428571428571427</v>
      </c>
      <c r="N112" s="41">
        <v>3.3539276257722856</v>
      </c>
      <c r="O112" s="41">
        <v>21.714285714285715</v>
      </c>
      <c r="P112" s="41">
        <v>0.46966731898238745</v>
      </c>
      <c r="Q112" s="41">
        <v>26.418786692759294</v>
      </c>
      <c r="R112" s="41">
        <v>1.7467248908296942</v>
      </c>
      <c r="S112" s="41">
        <v>13.714285714285715</v>
      </c>
      <c r="T112" s="9"/>
      <c r="U112" s="41">
        <v>0.48923679060665359</v>
      </c>
      <c r="V112" s="41">
        <v>4.3444227005870841</v>
      </c>
      <c r="W112" s="41">
        <v>10.121457489878543</v>
      </c>
      <c r="X112" s="41">
        <v>14.285714285714285</v>
      </c>
      <c r="Y112" s="41">
        <v>0.21526418786692761</v>
      </c>
      <c r="Z112" s="41">
        <v>4.0704500978473588</v>
      </c>
      <c r="AA112" s="41">
        <v>5.0228310502283104</v>
      </c>
      <c r="AB112" s="41">
        <v>6.2857142857142865</v>
      </c>
    </row>
    <row r="113" spans="1:28" x14ac:dyDescent="0.25">
      <c r="A113" s="8" t="s">
        <v>17</v>
      </c>
      <c r="B113" s="8"/>
      <c r="C113" s="40">
        <v>2.3750712521375639</v>
      </c>
      <c r="D113" s="40">
        <v>80.448413452403571</v>
      </c>
      <c r="E113" s="40">
        <v>2.8676301904106447</v>
      </c>
      <c r="F113" s="40">
        <v>65.445026178010465</v>
      </c>
      <c r="G113" s="41">
        <v>0.2185065551966559</v>
      </c>
      <c r="H113" s="41">
        <v>20.150104503135093</v>
      </c>
      <c r="I113" s="41">
        <v>1.0727611940298507</v>
      </c>
      <c r="J113" s="41">
        <v>6.0209424083769632</v>
      </c>
      <c r="K113" s="9"/>
      <c r="L113" s="41">
        <v>0.66501995059851793</v>
      </c>
      <c r="M113" s="41">
        <v>24.472734182025459</v>
      </c>
      <c r="N113" s="41">
        <v>2.6455026455026456</v>
      </c>
      <c r="O113" s="41">
        <v>18.32460732984293</v>
      </c>
      <c r="P113" s="41">
        <v>0.66501995059851793</v>
      </c>
      <c r="Q113" s="41">
        <v>32.984989549686489</v>
      </c>
      <c r="R113" s="41">
        <v>1.9762845849802373</v>
      </c>
      <c r="S113" s="41">
        <v>18.32460732984293</v>
      </c>
      <c r="T113" s="9"/>
      <c r="U113" s="41">
        <v>0.30400912027360821</v>
      </c>
      <c r="V113" s="41">
        <v>3.1920957628728859</v>
      </c>
      <c r="W113" s="41">
        <v>8.695652173913043</v>
      </c>
      <c r="X113" s="41">
        <v>8.3769633507853403</v>
      </c>
      <c r="Y113" s="41">
        <v>9.5002850085502563E-2</v>
      </c>
      <c r="Z113" s="41">
        <v>2.8880866425992782</v>
      </c>
      <c r="AA113" s="41">
        <v>3.1847133757961785</v>
      </c>
      <c r="AB113" s="41">
        <v>2.6178010471204187</v>
      </c>
    </row>
    <row r="114" spans="1:28" x14ac:dyDescent="0.25">
      <c r="A114" s="8" t="s">
        <v>18</v>
      </c>
      <c r="B114" s="8"/>
      <c r="C114" s="40">
        <v>3.4730538922155691</v>
      </c>
      <c r="D114" s="40">
        <v>83.113772455089816</v>
      </c>
      <c r="E114" s="40">
        <v>4.0110650069156293</v>
      </c>
      <c r="F114" s="40">
        <v>78.378378378378372</v>
      </c>
      <c r="G114" s="41">
        <v>0.23952095808383234</v>
      </c>
      <c r="H114" s="41">
        <v>18.802395209580837</v>
      </c>
      <c r="I114" s="41">
        <v>1.257861635220126</v>
      </c>
      <c r="J114" s="41">
        <v>5.4054054054054053</v>
      </c>
      <c r="K114" s="9"/>
      <c r="L114" s="41">
        <v>0.5988023952095809</v>
      </c>
      <c r="M114" s="41">
        <v>26.467065868263472</v>
      </c>
      <c r="N114" s="41">
        <v>2.2123893805309733</v>
      </c>
      <c r="O114" s="41">
        <v>13.513513513513514</v>
      </c>
      <c r="P114" s="41">
        <v>0.3592814371257485</v>
      </c>
      <c r="Q114" s="41">
        <v>33.532934131736525</v>
      </c>
      <c r="R114" s="41">
        <v>1.0600706713780919</v>
      </c>
      <c r="S114" s="41">
        <v>8.1081081081081088</v>
      </c>
      <c r="T114" s="9"/>
      <c r="U114" s="41">
        <v>0.11976047904191617</v>
      </c>
      <c r="V114" s="41">
        <v>3.7125748502994016</v>
      </c>
      <c r="W114" s="41">
        <v>3.125</v>
      </c>
      <c r="X114" s="41">
        <v>2.7027027027027026</v>
      </c>
      <c r="Y114" s="41">
        <v>0</v>
      </c>
      <c r="Z114" s="41">
        <v>2.874251497005988</v>
      </c>
      <c r="AA114" s="41">
        <v>0</v>
      </c>
      <c r="AB114" s="41">
        <v>0</v>
      </c>
    </row>
    <row r="115" spans="1:28" x14ac:dyDescent="0.25">
      <c r="A115" s="8" t="s">
        <v>19</v>
      </c>
      <c r="B115" s="8"/>
      <c r="C115" s="40">
        <v>2.2945965951147298</v>
      </c>
      <c r="D115" s="40">
        <v>83.691093017517886</v>
      </c>
      <c r="E115" s="40">
        <v>2.6685796269727406</v>
      </c>
      <c r="F115" s="40">
        <v>70.454545454545453</v>
      </c>
      <c r="G115" s="41">
        <v>0.1233654083395016</v>
      </c>
      <c r="H115" s="41">
        <v>21.71231186775228</v>
      </c>
      <c r="I115" s="41">
        <v>0.56497175141242939</v>
      </c>
      <c r="J115" s="41">
        <v>3.7878787878787881</v>
      </c>
      <c r="K115" s="9"/>
      <c r="L115" s="41">
        <v>0.61682704169750802</v>
      </c>
      <c r="M115" s="41">
        <v>27.337774488033556</v>
      </c>
      <c r="N115" s="41">
        <v>2.206531332744925</v>
      </c>
      <c r="O115" s="41">
        <v>18.939393939393938</v>
      </c>
      <c r="P115" s="41">
        <v>0.61682704169750802</v>
      </c>
      <c r="Q115" s="41">
        <v>33.135948679990129</v>
      </c>
      <c r="R115" s="41">
        <v>1.827485380116959</v>
      </c>
      <c r="S115" s="41">
        <v>18.939393939393938</v>
      </c>
      <c r="T115" s="9"/>
      <c r="U115" s="41">
        <v>0.19738465334320254</v>
      </c>
      <c r="V115" s="41">
        <v>2.5166543301258328</v>
      </c>
      <c r="W115" s="41">
        <v>7.2727272727272725</v>
      </c>
      <c r="X115" s="41">
        <v>6.0606060606060606</v>
      </c>
      <c r="Y115" s="41">
        <v>7.4019245003700954E-2</v>
      </c>
      <c r="Z115" s="41">
        <v>2.3192696767826302</v>
      </c>
      <c r="AA115" s="41">
        <v>3.0927835051546393</v>
      </c>
      <c r="AB115" s="41">
        <v>2.2727272727272729</v>
      </c>
    </row>
    <row r="116" spans="1:28" x14ac:dyDescent="0.25">
      <c r="A116" s="8" t="s">
        <v>20</v>
      </c>
      <c r="B116" s="8"/>
      <c r="C116" s="40">
        <v>1.5927025266053718</v>
      </c>
      <c r="D116" s="40">
        <v>76.203576341127928</v>
      </c>
      <c r="E116" s="40">
        <v>2.0472734040573237</v>
      </c>
      <c r="F116" s="40">
        <v>63.583815028901739</v>
      </c>
      <c r="G116" s="41">
        <v>7.9635126330268591E-2</v>
      </c>
      <c r="H116" s="41">
        <v>22.203721132266704</v>
      </c>
      <c r="I116" s="41">
        <v>0.35737491877842753</v>
      </c>
      <c r="J116" s="41">
        <v>3.1791907514450863</v>
      </c>
      <c r="K116" s="9"/>
      <c r="L116" s="41">
        <v>0.41989430246868892</v>
      </c>
      <c r="M116" s="41">
        <v>19.40925215376819</v>
      </c>
      <c r="N116" s="41">
        <v>2.1175611537057319</v>
      </c>
      <c r="O116" s="41">
        <v>16.76300578034682</v>
      </c>
      <c r="P116" s="41">
        <v>0.33301961919930501</v>
      </c>
      <c r="Q116" s="41">
        <v>25.895895171215521</v>
      </c>
      <c r="R116" s="41">
        <v>1.2696660226331768</v>
      </c>
      <c r="S116" s="41">
        <v>13.294797687861271</v>
      </c>
      <c r="T116" s="9"/>
      <c r="U116" s="41">
        <v>0.22442626511257513</v>
      </c>
      <c r="V116" s="41">
        <v>4.0107145442698906</v>
      </c>
      <c r="W116" s="41">
        <v>5.299145299145299</v>
      </c>
      <c r="X116" s="41">
        <v>8.9595375722543356</v>
      </c>
      <c r="Y116" s="41">
        <v>9.4114240208499247E-2</v>
      </c>
      <c r="Z116" s="41">
        <v>3.1998841670889742</v>
      </c>
      <c r="AA116" s="41">
        <v>2.8571428571428572</v>
      </c>
      <c r="AB116" s="41">
        <v>3.7572254335260116</v>
      </c>
    </row>
    <row r="117" spans="1:28" x14ac:dyDescent="0.25">
      <c r="A117" s="8" t="s">
        <v>21</v>
      </c>
      <c r="B117" s="8"/>
      <c r="C117" s="40">
        <v>2.0192307692307692</v>
      </c>
      <c r="D117" s="40">
        <v>69.384615384615387</v>
      </c>
      <c r="E117" s="40">
        <v>2.8279019660651765</v>
      </c>
      <c r="F117" s="40">
        <v>72.41379310344827</v>
      </c>
      <c r="G117" s="41">
        <v>0.11538461538461539</v>
      </c>
      <c r="H117" s="41">
        <v>26.846153846153847</v>
      </c>
      <c r="I117" s="41">
        <v>0.42796005706134094</v>
      </c>
      <c r="J117" s="41">
        <v>4.1379310344827589</v>
      </c>
      <c r="K117" s="9"/>
      <c r="L117" s="41">
        <v>0.48076923076923078</v>
      </c>
      <c r="M117" s="41">
        <v>20.46153846153846</v>
      </c>
      <c r="N117" s="41">
        <v>2.2956841138659319</v>
      </c>
      <c r="O117" s="41">
        <v>17.241379310344829</v>
      </c>
      <c r="P117" s="41">
        <v>0.25</v>
      </c>
      <c r="Q117" s="41">
        <v>29.230769230769234</v>
      </c>
      <c r="R117" s="41">
        <v>0.84801043705153289</v>
      </c>
      <c r="S117" s="41">
        <v>8.9655172413793096</v>
      </c>
      <c r="T117" s="9"/>
      <c r="U117" s="41">
        <v>0.15384615384615385</v>
      </c>
      <c r="V117" s="41">
        <v>2.9615384615384617</v>
      </c>
      <c r="W117" s="41">
        <v>4.9382716049382713</v>
      </c>
      <c r="X117" s="41">
        <v>5.5172413793103452</v>
      </c>
      <c r="Y117" s="41">
        <v>0.17307692307692307</v>
      </c>
      <c r="Z117" s="41">
        <v>4.5961538461538467</v>
      </c>
      <c r="AA117" s="41">
        <v>3.6290322580645165</v>
      </c>
      <c r="AB117" s="41">
        <v>6.2068965517241379</v>
      </c>
    </row>
    <row r="118" spans="1:28" s="97" customFormat="1" ht="20.399999999999999" x14ac:dyDescent="0.25">
      <c r="A118" s="91" t="s">
        <v>22</v>
      </c>
      <c r="B118" s="18"/>
      <c r="C118" s="57">
        <v>2.0062958240357029</v>
      </c>
      <c r="D118" s="57">
        <v>77.267293592604403</v>
      </c>
      <c r="E118" s="57">
        <v>2.5308502349895701</v>
      </c>
      <c r="F118" s="42">
        <v>65.26247569669475</v>
      </c>
      <c r="G118" s="110">
        <v>0.12751036021676759</v>
      </c>
      <c r="H118" s="110">
        <v>21.537296780363405</v>
      </c>
      <c r="I118" s="57">
        <v>0.58855986757402978</v>
      </c>
      <c r="J118" s="110">
        <v>4.1477640959170445</v>
      </c>
      <c r="K118" s="20"/>
      <c r="L118" s="57">
        <v>0.57379662097545425</v>
      </c>
      <c r="M118" s="57">
        <v>21.575151418552757</v>
      </c>
      <c r="N118" s="57">
        <v>2.5906269677071152</v>
      </c>
      <c r="O118" s="57">
        <v>18.664938431626702</v>
      </c>
      <c r="P118" s="57">
        <v>0.42636276697481673</v>
      </c>
      <c r="Q118" s="57">
        <v>28.578259483583039</v>
      </c>
      <c r="R118" s="57">
        <v>1.4699821404039015</v>
      </c>
      <c r="S118" s="57">
        <v>13.869086195722618</v>
      </c>
      <c r="T118" s="20"/>
      <c r="U118" s="57">
        <v>0.27693656359579216</v>
      </c>
      <c r="V118" s="110">
        <v>3.6938157475294866</v>
      </c>
      <c r="W118" s="57">
        <v>6.9744104365278474</v>
      </c>
      <c r="X118" s="110">
        <v>9.0084251458198317</v>
      </c>
      <c r="Y118" s="43">
        <v>0.11954096270321962</v>
      </c>
      <c r="Z118" s="110">
        <v>3.3351928594198279</v>
      </c>
      <c r="AA118" s="57">
        <v>3.4602076124567476</v>
      </c>
      <c r="AB118" s="110">
        <v>3.8885288399222291</v>
      </c>
    </row>
    <row r="119" spans="1:28" x14ac:dyDescent="0.25">
      <c r="A119" s="89" t="s">
        <v>50</v>
      </c>
      <c r="B119" s="67"/>
      <c r="C119" s="60">
        <v>1.4969813955398579</v>
      </c>
      <c r="D119" s="60">
        <v>71.558585568195824</v>
      </c>
      <c r="E119" s="60">
        <v>2.0490996891215012</v>
      </c>
      <c r="F119" s="60">
        <v>65.699351117519825</v>
      </c>
      <c r="G119" s="60">
        <v>0.16838473859296069</v>
      </c>
      <c r="H119" s="60">
        <v>25.736580557723109</v>
      </c>
      <c r="I119" s="60">
        <v>0.65000951233432691</v>
      </c>
      <c r="J119" s="60">
        <v>7.3900504686373463</v>
      </c>
      <c r="K119" s="60"/>
      <c r="L119" s="60">
        <v>0.2788615548893178</v>
      </c>
      <c r="M119" s="60">
        <v>14.869193806727177</v>
      </c>
      <c r="N119" s="60">
        <v>1.8409066261793732</v>
      </c>
      <c r="O119" s="60">
        <v>12.238644556596972</v>
      </c>
      <c r="P119" s="60">
        <v>0.23738141196763726</v>
      </c>
      <c r="Q119" s="60">
        <v>20.57948991745041</v>
      </c>
      <c r="R119" s="60">
        <v>1.1403318405113736</v>
      </c>
      <c r="S119" s="60">
        <v>10.418168709444844</v>
      </c>
      <c r="T119" s="60"/>
      <c r="U119" s="60">
        <v>0.22711404985831041</v>
      </c>
      <c r="V119" s="60">
        <v>4.1940120744178406</v>
      </c>
      <c r="W119" s="60">
        <v>5.1370181142591731</v>
      </c>
      <c r="X119" s="60">
        <v>9.9675558759913478</v>
      </c>
      <c r="Y119" s="60">
        <v>0.10554848248388025</v>
      </c>
      <c r="Z119" s="60">
        <v>4.0038605281531066</v>
      </c>
      <c r="AA119" s="60">
        <v>2.568458924645213</v>
      </c>
      <c r="AB119" s="60">
        <v>4.6322999279019461</v>
      </c>
    </row>
    <row r="121" spans="1:28" x14ac:dyDescent="0.25">
      <c r="A121" s="333" t="s">
        <v>51</v>
      </c>
      <c r="B121" s="333"/>
      <c r="C121" s="333"/>
      <c r="D121" s="333"/>
      <c r="E121" s="333"/>
      <c r="F121" s="333"/>
    </row>
    <row r="122" spans="1:28" x14ac:dyDescent="0.25">
      <c r="A122" s="324" t="s">
        <v>27</v>
      </c>
      <c r="B122" s="1"/>
      <c r="C122" s="328" t="s">
        <v>30</v>
      </c>
      <c r="D122" s="367"/>
      <c r="E122" s="367"/>
      <c r="F122" s="367"/>
      <c r="G122" s="367"/>
      <c r="H122" s="367"/>
      <c r="I122" s="367"/>
      <c r="J122" s="367"/>
      <c r="K122" s="3"/>
      <c r="L122" s="328" t="s">
        <v>35</v>
      </c>
      <c r="M122" s="367"/>
      <c r="N122" s="367"/>
      <c r="O122" s="367"/>
      <c r="P122" s="367"/>
      <c r="Q122" s="367"/>
      <c r="R122" s="367"/>
      <c r="S122" s="367"/>
      <c r="T122" s="4"/>
      <c r="U122" s="328" t="s">
        <v>36</v>
      </c>
      <c r="V122" s="328"/>
      <c r="W122" s="328"/>
      <c r="X122" s="328"/>
      <c r="Y122" s="367"/>
      <c r="Z122" s="367"/>
      <c r="AA122" s="367"/>
      <c r="AB122" s="367"/>
    </row>
    <row r="123" spans="1:28" x14ac:dyDescent="0.25">
      <c r="A123" s="324"/>
      <c r="B123" s="1"/>
      <c r="C123" s="327" t="s">
        <v>33</v>
      </c>
      <c r="D123" s="327"/>
      <c r="E123" s="327"/>
      <c r="F123" s="327"/>
      <c r="G123" s="328" t="s">
        <v>34</v>
      </c>
      <c r="H123" s="328"/>
      <c r="I123" s="328"/>
      <c r="J123" s="328"/>
      <c r="K123" s="45"/>
      <c r="L123" s="327" t="s">
        <v>33</v>
      </c>
      <c r="M123" s="327"/>
      <c r="N123" s="327"/>
      <c r="O123" s="327"/>
      <c r="P123" s="327" t="s">
        <v>34</v>
      </c>
      <c r="Q123" s="327"/>
      <c r="R123" s="327"/>
      <c r="S123" s="327"/>
      <c r="T123" s="5"/>
      <c r="U123" s="327" t="s">
        <v>33</v>
      </c>
      <c r="V123" s="327"/>
      <c r="W123" s="327"/>
      <c r="X123" s="327"/>
      <c r="Y123" s="327" t="s">
        <v>34</v>
      </c>
      <c r="Z123" s="327"/>
      <c r="AA123" s="327"/>
      <c r="AB123" s="327"/>
    </row>
    <row r="124" spans="1:28" ht="31.2" x14ac:dyDescent="0.25">
      <c r="A124" s="327"/>
      <c r="B124" s="2"/>
      <c r="C124" s="46" t="s">
        <v>41</v>
      </c>
      <c r="D124" s="46" t="s">
        <v>42</v>
      </c>
      <c r="E124" s="46" t="s">
        <v>43</v>
      </c>
      <c r="F124" s="46" t="s">
        <v>44</v>
      </c>
      <c r="G124" s="46" t="s">
        <v>41</v>
      </c>
      <c r="H124" s="46" t="s">
        <v>42</v>
      </c>
      <c r="I124" s="46" t="s">
        <v>43</v>
      </c>
      <c r="J124" s="46" t="s">
        <v>44</v>
      </c>
      <c r="K124" s="7"/>
      <c r="L124" s="46" t="s">
        <v>41</v>
      </c>
      <c r="M124" s="46" t="s">
        <v>42</v>
      </c>
      <c r="N124" s="46" t="s">
        <v>43</v>
      </c>
      <c r="O124" s="46" t="s">
        <v>44</v>
      </c>
      <c r="P124" s="46" t="s">
        <v>41</v>
      </c>
      <c r="Q124" s="46" t="s">
        <v>42</v>
      </c>
      <c r="R124" s="46" t="s">
        <v>43</v>
      </c>
      <c r="S124" s="46" t="s">
        <v>44</v>
      </c>
      <c r="T124" s="7"/>
      <c r="U124" s="46" t="s">
        <v>41</v>
      </c>
      <c r="V124" s="46" t="s">
        <v>42</v>
      </c>
      <c r="W124" s="46" t="s">
        <v>43</v>
      </c>
      <c r="X124" s="46" t="s">
        <v>44</v>
      </c>
      <c r="Y124" s="46" t="s">
        <v>41</v>
      </c>
      <c r="Z124" s="46" t="s">
        <v>42</v>
      </c>
      <c r="AA124" s="46" t="s">
        <v>43</v>
      </c>
      <c r="AB124" s="46" t="s">
        <v>44</v>
      </c>
    </row>
    <row r="125" spans="1:28" x14ac:dyDescent="0.25">
      <c r="A125" s="8" t="s">
        <v>0</v>
      </c>
      <c r="B125" s="8"/>
      <c r="C125" s="40">
        <v>1.725505751685839</v>
      </c>
      <c r="D125" s="40">
        <v>67.698003437789239</v>
      </c>
      <c r="E125" s="40">
        <v>2.4854775735644226</v>
      </c>
      <c r="F125" s="40">
        <v>62.589928057553955</v>
      </c>
      <c r="G125" s="41">
        <v>0.21155626074309139</v>
      </c>
      <c r="H125" s="41">
        <v>27.297368769007008</v>
      </c>
      <c r="I125" s="41">
        <v>0.76904590242730109</v>
      </c>
      <c r="J125" s="41">
        <v>7.6738609112709826</v>
      </c>
      <c r="K125" s="9"/>
      <c r="L125" s="41">
        <v>0.25783419278064257</v>
      </c>
      <c r="M125" s="41">
        <v>15.734496892767421</v>
      </c>
      <c r="N125" s="41">
        <v>1.6122364613476645</v>
      </c>
      <c r="O125" s="41">
        <v>9.3525179856115113</v>
      </c>
      <c r="P125" s="41">
        <v>0.2776675922253074</v>
      </c>
      <c r="Q125" s="41">
        <v>24.018246727489093</v>
      </c>
      <c r="R125" s="41">
        <v>1.1428571428571428</v>
      </c>
      <c r="S125" s="41">
        <v>10.071942446043165</v>
      </c>
      <c r="T125" s="9"/>
      <c r="U125" s="41">
        <v>0.33055665741108026</v>
      </c>
      <c r="V125" s="41">
        <v>4.8988496628322098</v>
      </c>
      <c r="W125" s="41">
        <v>6.3211125158027803</v>
      </c>
      <c r="X125" s="41">
        <v>11.990407673860911</v>
      </c>
      <c r="Y125" s="41">
        <v>0.19172286129842656</v>
      </c>
      <c r="Z125" s="41">
        <v>5.4145180483934947</v>
      </c>
      <c r="AA125" s="41">
        <v>3.4198113207547167</v>
      </c>
      <c r="AB125" s="41">
        <v>6.9544364508393279</v>
      </c>
    </row>
    <row r="126" spans="1:28" x14ac:dyDescent="0.25">
      <c r="A126" s="8" t="s">
        <v>1</v>
      </c>
      <c r="B126" s="8"/>
      <c r="C126" s="40">
        <v>2.6385224274406331</v>
      </c>
      <c r="D126" s="40">
        <v>74.406332453825868</v>
      </c>
      <c r="E126" s="40">
        <v>3.4246575342465753</v>
      </c>
      <c r="F126" s="40">
        <v>90.909090909090907</v>
      </c>
      <c r="G126" s="41">
        <v>0</v>
      </c>
      <c r="H126" s="41">
        <v>22.163588390501317</v>
      </c>
      <c r="I126" s="41">
        <v>0</v>
      </c>
      <c r="J126" s="41">
        <v>0</v>
      </c>
      <c r="K126" s="9"/>
      <c r="L126" s="41">
        <v>0.26385224274406333</v>
      </c>
      <c r="M126" s="41">
        <v>16.622691292875992</v>
      </c>
      <c r="N126" s="41">
        <v>1.5625</v>
      </c>
      <c r="O126" s="41">
        <v>9.0909090909090917</v>
      </c>
      <c r="P126" s="41">
        <v>0</v>
      </c>
      <c r="Q126" s="41">
        <v>17.150395778364118</v>
      </c>
      <c r="R126" s="41">
        <v>0</v>
      </c>
      <c r="S126" s="41">
        <v>0</v>
      </c>
      <c r="T126" s="9"/>
      <c r="U126" s="41">
        <v>0.26385224274406333</v>
      </c>
      <c r="V126" s="41">
        <v>4.7493403693931393</v>
      </c>
      <c r="W126" s="41">
        <v>5.2631578947368416</v>
      </c>
      <c r="X126" s="41">
        <v>9.0909090909090917</v>
      </c>
      <c r="Y126" s="41">
        <v>0.26385224274406333</v>
      </c>
      <c r="Z126" s="41">
        <v>3.9577836411609502</v>
      </c>
      <c r="AA126" s="41">
        <v>6.25</v>
      </c>
      <c r="AB126" s="41">
        <v>9.0909090909090917</v>
      </c>
    </row>
    <row r="127" spans="1:28" x14ac:dyDescent="0.25">
      <c r="A127" s="8" t="s">
        <v>2</v>
      </c>
      <c r="B127" s="8"/>
      <c r="C127" s="40">
        <v>1.1488832683156858</v>
      </c>
      <c r="D127" s="40">
        <v>75.588373987225097</v>
      </c>
      <c r="E127" s="40">
        <v>1.4971648836624674</v>
      </c>
      <c r="F127" s="40">
        <v>71.75368139223562</v>
      </c>
      <c r="G127" s="41">
        <v>0.10074162987096498</v>
      </c>
      <c r="H127" s="41">
        <v>25.991340506708966</v>
      </c>
      <c r="I127" s="41">
        <v>0.38610038610038611</v>
      </c>
      <c r="J127" s="41">
        <v>6.2918340026773762</v>
      </c>
      <c r="K127" s="9"/>
      <c r="L127" s="41">
        <v>0.16075792000685901</v>
      </c>
      <c r="M127" s="41">
        <v>7.4463068547177089</v>
      </c>
      <c r="N127" s="41">
        <v>2.1132713440405748</v>
      </c>
      <c r="O127" s="41">
        <v>10.040160642570282</v>
      </c>
      <c r="P127" s="41">
        <v>0.11145882453808892</v>
      </c>
      <c r="Q127" s="41">
        <v>10.065589231362798</v>
      </c>
      <c r="R127" s="41">
        <v>1.0951979780960404</v>
      </c>
      <c r="S127" s="41">
        <v>6.9611780455153953</v>
      </c>
      <c r="T127" s="9"/>
      <c r="U127" s="41">
        <v>0.13718009173918636</v>
      </c>
      <c r="V127" s="41">
        <v>4.1432674583101123</v>
      </c>
      <c r="W127" s="41">
        <v>3.2048072108162238</v>
      </c>
      <c r="X127" s="41">
        <v>8.5676037483266398</v>
      </c>
      <c r="Y127" s="41">
        <v>0.10074162987096498</v>
      </c>
      <c r="Z127" s="41">
        <v>4.5912461953958932</v>
      </c>
      <c r="AA127" s="41">
        <v>2.1470991320237549</v>
      </c>
      <c r="AB127" s="41">
        <v>6.2918340026773762</v>
      </c>
    </row>
    <row r="128" spans="1:28" x14ac:dyDescent="0.25">
      <c r="A128" s="8" t="s">
        <v>3</v>
      </c>
      <c r="B128" s="8"/>
      <c r="C128" s="40">
        <v>2.2962112514351323</v>
      </c>
      <c r="D128" s="40">
        <v>67.537313432835816</v>
      </c>
      <c r="E128" s="40">
        <v>3.2881216605014383</v>
      </c>
      <c r="F128" s="40">
        <v>74.766355140186917</v>
      </c>
      <c r="G128" s="41">
        <v>0.11481056257175661</v>
      </c>
      <c r="H128" s="41">
        <v>24.827784156142364</v>
      </c>
      <c r="I128" s="41">
        <v>0.46029919447640966</v>
      </c>
      <c r="J128" s="41">
        <v>3.7383177570093453</v>
      </c>
      <c r="K128" s="9"/>
      <c r="L128" s="41">
        <v>0.25832376578645239</v>
      </c>
      <c r="M128" s="41">
        <v>12.313432835820896</v>
      </c>
      <c r="N128" s="41">
        <v>2.054794520547945</v>
      </c>
      <c r="O128" s="41">
        <v>8.4112149532710276</v>
      </c>
      <c r="P128" s="41">
        <v>0.20091848450057406</v>
      </c>
      <c r="Q128" s="41">
        <v>19.345579793340985</v>
      </c>
      <c r="R128" s="41">
        <v>1.0279001468428781</v>
      </c>
      <c r="S128" s="41">
        <v>6.5420560747663545</v>
      </c>
      <c r="T128" s="9"/>
      <c r="U128" s="41">
        <v>0.28702640642939153</v>
      </c>
      <c r="V128" s="41">
        <v>3.989667049368542</v>
      </c>
      <c r="W128" s="41">
        <v>6.7114093959731544</v>
      </c>
      <c r="X128" s="41">
        <v>9.3457943925233646</v>
      </c>
      <c r="Y128" s="41">
        <v>0.20091848450057406</v>
      </c>
      <c r="Z128" s="41">
        <v>4.5350172215843854</v>
      </c>
      <c r="AA128" s="41">
        <v>4.2424242424242431</v>
      </c>
      <c r="AB128" s="41">
        <v>6.5420560747663545</v>
      </c>
    </row>
    <row r="129" spans="1:28" x14ac:dyDescent="0.25">
      <c r="A129" s="8" t="s">
        <v>4</v>
      </c>
      <c r="B129" s="8"/>
      <c r="C129" s="40">
        <v>1.8609206660137121</v>
      </c>
      <c r="D129" s="40">
        <v>71.45500054412885</v>
      </c>
      <c r="E129" s="40">
        <v>2.5382217604274899</v>
      </c>
      <c r="F129" s="40">
        <v>66.666666666666657</v>
      </c>
      <c r="G129" s="41">
        <v>0.32103602132985093</v>
      </c>
      <c r="H129" s="41">
        <v>29.11633474806834</v>
      </c>
      <c r="I129" s="41">
        <v>1.0905730129390019</v>
      </c>
      <c r="J129" s="41">
        <v>11.500974658869396</v>
      </c>
      <c r="K129" s="9"/>
      <c r="L129" s="41">
        <v>0.28838829034715419</v>
      </c>
      <c r="M129" s="41">
        <v>13.167918163021003</v>
      </c>
      <c r="N129" s="41">
        <v>2.1431459765467045</v>
      </c>
      <c r="O129" s="41">
        <v>10.331384015594541</v>
      </c>
      <c r="P129" s="41">
        <v>0.26662313635868973</v>
      </c>
      <c r="Q129" s="41">
        <v>17.863750136032213</v>
      </c>
      <c r="R129" s="41">
        <v>1.4705882352941175</v>
      </c>
      <c r="S129" s="41">
        <v>9.5516569200779724</v>
      </c>
      <c r="T129" s="9"/>
      <c r="U129" s="41">
        <v>0.17956252040483187</v>
      </c>
      <c r="V129" s="41">
        <v>2.8022635760148003</v>
      </c>
      <c r="W129" s="41">
        <v>6.0218978102189782</v>
      </c>
      <c r="X129" s="41">
        <v>6.4327485380116958</v>
      </c>
      <c r="Y129" s="41">
        <v>0.10338448144520623</v>
      </c>
      <c r="Z129" s="41">
        <v>3.5205136576341278</v>
      </c>
      <c r="AA129" s="41">
        <v>2.8528528528528527</v>
      </c>
      <c r="AB129" s="41">
        <v>3.7037037037037033</v>
      </c>
    </row>
    <row r="130" spans="1:28" x14ac:dyDescent="0.25">
      <c r="A130" s="8" t="s">
        <v>5</v>
      </c>
      <c r="B130" s="8"/>
      <c r="C130" s="40">
        <v>2.0139581256231307</v>
      </c>
      <c r="D130" s="40">
        <v>68.235294117647058</v>
      </c>
      <c r="E130" s="40">
        <v>2.8668748225943799</v>
      </c>
      <c r="F130" s="40">
        <v>66.013071895424829</v>
      </c>
      <c r="G130" s="41">
        <v>0.39880358923230308</v>
      </c>
      <c r="H130" s="41">
        <v>27.258225324027919</v>
      </c>
      <c r="I130" s="41">
        <v>1.4419610670511895</v>
      </c>
      <c r="J130" s="41">
        <v>13.071895424836603</v>
      </c>
      <c r="K130" s="9"/>
      <c r="L130" s="41">
        <v>0.37886340977068794</v>
      </c>
      <c r="M130" s="41">
        <v>12.901296111665006</v>
      </c>
      <c r="N130" s="41">
        <v>2.8528528528528527</v>
      </c>
      <c r="O130" s="41">
        <v>12.418300653594772</v>
      </c>
      <c r="P130" s="41">
        <v>0.25922233300099701</v>
      </c>
      <c r="Q130" s="41">
        <v>16.570289132602191</v>
      </c>
      <c r="R130" s="41">
        <v>1.5402843601895735</v>
      </c>
      <c r="S130" s="41">
        <v>8.4967320261437909</v>
      </c>
      <c r="T130" s="9"/>
      <c r="U130" s="41">
        <v>0.1395812562313061</v>
      </c>
      <c r="V130" s="41">
        <v>4.2073778664007975</v>
      </c>
      <c r="W130" s="41">
        <v>3.2110091743119269</v>
      </c>
      <c r="X130" s="41">
        <v>4.5751633986928102</v>
      </c>
      <c r="Y130" s="41">
        <v>0.1395812562313061</v>
      </c>
      <c r="Z130" s="41">
        <v>3.649052841475573</v>
      </c>
      <c r="AA130" s="41">
        <v>3.6842105263157889</v>
      </c>
      <c r="AB130" s="41">
        <v>4.5751633986928102</v>
      </c>
    </row>
    <row r="131" spans="1:28" x14ac:dyDescent="0.25">
      <c r="A131" s="8" t="s">
        <v>6</v>
      </c>
      <c r="B131" s="8"/>
      <c r="C131" s="40">
        <v>0.66821909486686237</v>
      </c>
      <c r="D131" s="40">
        <v>67.237015288042926</v>
      </c>
      <c r="E131" s="40">
        <v>0.98404651856269565</v>
      </c>
      <c r="F131" s="40">
        <v>64.705882352941174</v>
      </c>
      <c r="G131" s="41">
        <v>7.087172218284904E-2</v>
      </c>
      <c r="H131" s="41">
        <v>24.207755391313153</v>
      </c>
      <c r="I131" s="41">
        <v>0.29190992493744788</v>
      </c>
      <c r="J131" s="41">
        <v>6.8627450980392162</v>
      </c>
      <c r="K131" s="9"/>
      <c r="L131" s="41">
        <v>6.0747190442442041E-2</v>
      </c>
      <c r="M131" s="41">
        <v>9.5980560899058425</v>
      </c>
      <c r="N131" s="41">
        <v>0.62893081761006298</v>
      </c>
      <c r="O131" s="41">
        <v>5.8823529411764701</v>
      </c>
      <c r="P131" s="41">
        <v>5.0622658702035035E-2</v>
      </c>
      <c r="Q131" s="41">
        <v>17.00921332388377</v>
      </c>
      <c r="R131" s="41">
        <v>0.29673590504451042</v>
      </c>
      <c r="S131" s="41">
        <v>4.9019607843137258</v>
      </c>
      <c r="T131" s="9"/>
      <c r="U131" s="41">
        <v>0.13161891262529107</v>
      </c>
      <c r="V131" s="41">
        <v>5.9835982585805407</v>
      </c>
      <c r="W131" s="41">
        <v>2.1523178807947021</v>
      </c>
      <c r="X131" s="41">
        <v>12.745098039215685</v>
      </c>
      <c r="Y131" s="41">
        <v>0.13161891262529107</v>
      </c>
      <c r="Z131" s="41">
        <v>7.3909081704971138</v>
      </c>
      <c r="AA131" s="41">
        <v>1.7496635262449527</v>
      </c>
      <c r="AB131" s="41">
        <v>12.745098039215685</v>
      </c>
    </row>
    <row r="132" spans="1:28" x14ac:dyDescent="0.25">
      <c r="A132" s="8" t="s">
        <v>7</v>
      </c>
      <c r="B132" s="8"/>
      <c r="C132" s="40">
        <v>1.6865979381443301</v>
      </c>
      <c r="D132" s="40">
        <v>69.575257731958757</v>
      </c>
      <c r="E132" s="40">
        <v>2.366761182801921</v>
      </c>
      <c r="F132" s="40">
        <v>69.914529914529908</v>
      </c>
      <c r="G132" s="41">
        <v>0.26391752577319588</v>
      </c>
      <c r="H132" s="41">
        <v>29.756701030927836</v>
      </c>
      <c r="I132" s="41">
        <v>0.87912087912087911</v>
      </c>
      <c r="J132" s="41">
        <v>10.94017094017094</v>
      </c>
      <c r="K132" s="9"/>
      <c r="L132" s="41">
        <v>0.23917525773195875</v>
      </c>
      <c r="M132" s="41">
        <v>13.459793814432992</v>
      </c>
      <c r="N132" s="41">
        <v>1.7459361830222759</v>
      </c>
      <c r="O132" s="41">
        <v>9.9145299145299148</v>
      </c>
      <c r="P132" s="41">
        <v>0.21855670103092784</v>
      </c>
      <c r="Q132" s="41">
        <v>17.950515463917526</v>
      </c>
      <c r="R132" s="41">
        <v>1.2029051293690423</v>
      </c>
      <c r="S132" s="41">
        <v>9.0598290598290596</v>
      </c>
      <c r="T132" s="9"/>
      <c r="U132" s="41">
        <v>0.14845360824742268</v>
      </c>
      <c r="V132" s="41">
        <v>3.1835051546391755</v>
      </c>
      <c r="W132" s="41">
        <v>4.455445544554455</v>
      </c>
      <c r="X132" s="41">
        <v>6.1538461538461542</v>
      </c>
      <c r="Y132" s="41">
        <v>6.1855670103092779E-2</v>
      </c>
      <c r="Z132" s="41">
        <v>3.4845360824742269</v>
      </c>
      <c r="AA132" s="41">
        <v>1.7441860465116279</v>
      </c>
      <c r="AB132" s="41">
        <v>2.5641025641025639</v>
      </c>
    </row>
    <row r="133" spans="1:28" s="97" customFormat="1" x14ac:dyDescent="0.25">
      <c r="A133" s="89" t="s">
        <v>8</v>
      </c>
      <c r="B133" s="18"/>
      <c r="C133" s="42">
        <v>1.465537539683184</v>
      </c>
      <c r="D133" s="42">
        <v>71.618099591598124</v>
      </c>
      <c r="E133" s="42">
        <v>2.0052881837977159</v>
      </c>
      <c r="F133" s="57">
        <v>68.500948766603415</v>
      </c>
      <c r="G133" s="57">
        <v>0.18918019210314785</v>
      </c>
      <c r="H133" s="57">
        <v>27.223273223289464</v>
      </c>
      <c r="I133" s="57">
        <v>0.69012499259522542</v>
      </c>
      <c r="J133" s="57">
        <v>8.8425047438330164</v>
      </c>
      <c r="K133" s="20"/>
      <c r="L133" s="43">
        <v>0.21110236028677445</v>
      </c>
      <c r="M133" s="110">
        <v>11.062575611181929</v>
      </c>
      <c r="N133" s="43">
        <v>1.8725243068059056</v>
      </c>
      <c r="O133" s="43">
        <v>9.8671726755218216</v>
      </c>
      <c r="P133" s="110">
        <v>0.17943700624375827</v>
      </c>
      <c r="Q133" s="110">
        <v>15.601276357347579</v>
      </c>
      <c r="R133" s="43">
        <v>1.1370652397612677</v>
      </c>
      <c r="S133" s="110">
        <v>8.3870967741935498</v>
      </c>
      <c r="T133" s="20"/>
      <c r="U133" s="110">
        <v>0.17375348115911435</v>
      </c>
      <c r="V133" s="43">
        <v>3.9947062023497315</v>
      </c>
      <c r="W133" s="110">
        <v>4.168289832489287</v>
      </c>
      <c r="X133" s="110">
        <v>8.1214421252371913</v>
      </c>
      <c r="Y133" s="110">
        <v>0.11204663738298026</v>
      </c>
      <c r="Z133" s="43">
        <v>4.4972922062632446</v>
      </c>
      <c r="AA133" s="110">
        <v>2.4308613704421349</v>
      </c>
      <c r="AB133" s="110">
        <v>5.2371916508538892</v>
      </c>
    </row>
    <row r="134" spans="1:28" x14ac:dyDescent="0.25">
      <c r="A134" s="8" t="s">
        <v>9</v>
      </c>
      <c r="B134" s="8"/>
      <c r="C134" s="40">
        <v>0.970046846164766</v>
      </c>
      <c r="D134" s="40">
        <v>68.915913500212937</v>
      </c>
      <c r="E134" s="40">
        <v>1.3880425214977317</v>
      </c>
      <c r="F134" s="40">
        <v>60.650887573964496</v>
      </c>
      <c r="G134" s="41">
        <v>0.17981356172810298</v>
      </c>
      <c r="H134" s="41">
        <v>28.301708228836418</v>
      </c>
      <c r="I134" s="41">
        <v>0.63133410865592299</v>
      </c>
      <c r="J134" s="41">
        <v>11.242603550295858</v>
      </c>
      <c r="K134" s="9"/>
      <c r="L134" s="41">
        <v>0.11829839587375196</v>
      </c>
      <c r="M134" s="41">
        <v>10.31562012019117</v>
      </c>
      <c r="N134" s="41">
        <v>1.1337868480725624</v>
      </c>
      <c r="O134" s="41">
        <v>7.3964497041420119</v>
      </c>
      <c r="P134" s="41">
        <v>0.15142194671840251</v>
      </c>
      <c r="Q134" s="41">
        <v>14.915061751762645</v>
      </c>
      <c r="R134" s="41">
        <v>1.0050251256281406</v>
      </c>
      <c r="S134" s="41">
        <v>9.4674556213017755</v>
      </c>
      <c r="T134" s="9"/>
      <c r="U134" s="41">
        <v>0.1703496900582028</v>
      </c>
      <c r="V134" s="41">
        <v>3.9558983580182652</v>
      </c>
      <c r="W134" s="41">
        <v>4.1284403669724776</v>
      </c>
      <c r="X134" s="41">
        <v>10.650887573964498</v>
      </c>
      <c r="Y134" s="41">
        <v>0.12303033170870203</v>
      </c>
      <c r="Z134" s="41">
        <v>4.8029148724743296</v>
      </c>
      <c r="AA134" s="41">
        <v>2.4975984630163302</v>
      </c>
      <c r="AB134" s="41">
        <v>7.6923076923076925</v>
      </c>
    </row>
    <row r="135" spans="1:28" x14ac:dyDescent="0.25">
      <c r="A135" s="8" t="s">
        <v>10</v>
      </c>
      <c r="B135" s="8"/>
      <c r="C135" s="40">
        <v>1.3856812933025404</v>
      </c>
      <c r="D135" s="40">
        <v>68.822170900692839</v>
      </c>
      <c r="E135" s="40">
        <v>1.9736842105263157</v>
      </c>
      <c r="F135" s="40">
        <v>55.172413793103445</v>
      </c>
      <c r="G135" s="41">
        <v>0.11547344110854503</v>
      </c>
      <c r="H135" s="41">
        <v>30.109699769053115</v>
      </c>
      <c r="I135" s="41">
        <v>0.38204393505253104</v>
      </c>
      <c r="J135" s="41">
        <v>4.5977011494252871</v>
      </c>
      <c r="K135" s="9"/>
      <c r="L135" s="41">
        <v>0.28868360277136257</v>
      </c>
      <c r="M135" s="41">
        <v>13.625866050808314</v>
      </c>
      <c r="N135" s="41">
        <v>2.0746887966804977</v>
      </c>
      <c r="O135" s="41">
        <v>11.494252873563218</v>
      </c>
      <c r="P135" s="41">
        <v>0.31755196304849881</v>
      </c>
      <c r="Q135" s="41">
        <v>18.995381062355658</v>
      </c>
      <c r="R135" s="41">
        <v>1.6442451420029895</v>
      </c>
      <c r="S135" s="41">
        <v>12.643678160919542</v>
      </c>
      <c r="T135" s="9"/>
      <c r="U135" s="41">
        <v>0.3464203233256351</v>
      </c>
      <c r="V135" s="41">
        <v>3.7817551963048501</v>
      </c>
      <c r="W135" s="41">
        <v>8.3916083916083917</v>
      </c>
      <c r="X135" s="41">
        <v>13.793103448275861</v>
      </c>
      <c r="Y135" s="41">
        <v>0.31755196304849881</v>
      </c>
      <c r="Z135" s="41">
        <v>4.7632794457274832</v>
      </c>
      <c r="AA135" s="41">
        <v>6.25</v>
      </c>
      <c r="AB135" s="41">
        <v>12.643678160919542</v>
      </c>
    </row>
    <row r="136" spans="1:28" x14ac:dyDescent="0.25">
      <c r="A136" s="8" t="s">
        <v>11</v>
      </c>
      <c r="B136" s="8"/>
      <c r="C136" s="40">
        <v>1.220019409399695</v>
      </c>
      <c r="D136" s="40">
        <v>72.785248856231803</v>
      </c>
      <c r="E136" s="40">
        <v>1.6485575121768452</v>
      </c>
      <c r="F136" s="40">
        <v>64.233576642335763</v>
      </c>
      <c r="G136" s="41">
        <v>0.13863856924996534</v>
      </c>
      <c r="H136" s="41">
        <v>29.557742964092608</v>
      </c>
      <c r="I136" s="41">
        <v>0.46685340802987862</v>
      </c>
      <c r="J136" s="41">
        <v>7.2992700729926998</v>
      </c>
      <c r="K136" s="9"/>
      <c r="L136" s="41">
        <v>0.22182171079994456</v>
      </c>
      <c r="M136" s="41">
        <v>14.570913628171359</v>
      </c>
      <c r="N136" s="41">
        <v>1.499531396438613</v>
      </c>
      <c r="O136" s="41">
        <v>11.678832116788321</v>
      </c>
      <c r="P136" s="41">
        <v>0.13863856924996534</v>
      </c>
      <c r="Q136" s="41">
        <v>20.546235962844865</v>
      </c>
      <c r="R136" s="41">
        <v>0.67024128686327078</v>
      </c>
      <c r="S136" s="41">
        <v>7.2992700729926998</v>
      </c>
      <c r="T136" s="9"/>
      <c r="U136" s="41">
        <v>0.22182171079994456</v>
      </c>
      <c r="V136" s="41">
        <v>3.4936919450991271</v>
      </c>
      <c r="W136" s="41">
        <v>5.9701492537313428</v>
      </c>
      <c r="X136" s="41">
        <v>11.678832116788321</v>
      </c>
      <c r="Y136" s="41">
        <v>0.13863856924996534</v>
      </c>
      <c r="Z136" s="41">
        <v>4.20074864827395</v>
      </c>
      <c r="AA136" s="41">
        <v>3.1948881789137378</v>
      </c>
      <c r="AB136" s="41">
        <v>7.2992700729926998</v>
      </c>
    </row>
    <row r="137" spans="1:28" x14ac:dyDescent="0.25">
      <c r="A137" s="8" t="s">
        <v>12</v>
      </c>
      <c r="B137" s="8"/>
      <c r="C137" s="40">
        <v>0.99025078177693293</v>
      </c>
      <c r="D137" s="40">
        <v>71.016003433686919</v>
      </c>
      <c r="E137" s="40">
        <v>1.3752288500021288</v>
      </c>
      <c r="F137" s="40">
        <v>58.514492753623195</v>
      </c>
      <c r="G137" s="41">
        <v>0.13182905144398799</v>
      </c>
      <c r="H137" s="41">
        <v>24.526335152369857</v>
      </c>
      <c r="I137" s="41">
        <v>0.53462638319035183</v>
      </c>
      <c r="J137" s="41">
        <v>7.7898550724637676</v>
      </c>
      <c r="K137" s="9"/>
      <c r="L137" s="41">
        <v>0.17475013796063524</v>
      </c>
      <c r="M137" s="41">
        <v>13.569194923048626</v>
      </c>
      <c r="N137" s="41">
        <v>1.2714699977693509</v>
      </c>
      <c r="O137" s="41">
        <v>10.326086956521738</v>
      </c>
      <c r="P137" s="41">
        <v>0.18394751364277392</v>
      </c>
      <c r="Q137" s="41">
        <v>19.832607762585074</v>
      </c>
      <c r="R137" s="41">
        <v>0.91897687241537762</v>
      </c>
      <c r="S137" s="41">
        <v>10.869565217391305</v>
      </c>
      <c r="T137" s="9"/>
      <c r="U137" s="41">
        <v>0.21460543258323625</v>
      </c>
      <c r="V137" s="41">
        <v>4.8255564412287688</v>
      </c>
      <c r="W137" s="41">
        <v>4.2579075425790753</v>
      </c>
      <c r="X137" s="41">
        <v>12.681159420289855</v>
      </c>
      <c r="Y137" s="41">
        <v>0.12569746765589551</v>
      </c>
      <c r="Z137" s="41">
        <v>5.1413330063155316</v>
      </c>
      <c r="AA137" s="41">
        <v>2.3864959254947613</v>
      </c>
      <c r="AB137" s="41">
        <v>7.4275362318840576</v>
      </c>
    </row>
    <row r="138" spans="1:28" s="97" customFormat="1" x14ac:dyDescent="0.25">
      <c r="A138" s="90" t="s">
        <v>13</v>
      </c>
      <c r="B138" s="22"/>
      <c r="C138" s="110">
        <v>1.0306078102688272</v>
      </c>
      <c r="D138" s="110">
        <v>70.407276339479736</v>
      </c>
      <c r="E138" s="110">
        <v>1.4426628427410593</v>
      </c>
      <c r="F138" s="110">
        <v>59.605026929982039</v>
      </c>
      <c r="G138" s="43">
        <v>0.14745141863785932</v>
      </c>
      <c r="H138" s="43">
        <v>26.628174085801206</v>
      </c>
      <c r="I138" s="110">
        <v>0.550692713465886</v>
      </c>
      <c r="J138" s="43">
        <v>8.5278276481149007</v>
      </c>
      <c r="K138" s="20"/>
      <c r="L138" s="110">
        <v>0.16762898118830322</v>
      </c>
      <c r="M138" s="43">
        <v>12.617185074812193</v>
      </c>
      <c r="N138" s="110">
        <v>1.3111569746266845</v>
      </c>
      <c r="O138" s="110">
        <v>9.6947935368043083</v>
      </c>
      <c r="P138" s="110">
        <v>0.17538958216924319</v>
      </c>
      <c r="Q138" s="43">
        <v>18.254485627366986</v>
      </c>
      <c r="R138" s="110">
        <v>0.95165908708101743</v>
      </c>
      <c r="S138" s="43">
        <v>10.143626570915618</v>
      </c>
      <c r="T138" s="20"/>
      <c r="U138" s="43">
        <v>0.20798410628919103</v>
      </c>
      <c r="V138" s="57">
        <v>4.3350717079530634</v>
      </c>
      <c r="W138" s="43">
        <v>4.5780662794670306</v>
      </c>
      <c r="X138" s="57">
        <v>12.028725314183124</v>
      </c>
      <c r="Y138" s="43">
        <v>0.13658657726454337</v>
      </c>
      <c r="Z138" s="57">
        <v>4.9046998199540575</v>
      </c>
      <c r="AA138" s="43">
        <v>2.7093596059113301</v>
      </c>
      <c r="AB138" s="57">
        <v>7.8994614003590664</v>
      </c>
    </row>
    <row r="139" spans="1:28" x14ac:dyDescent="0.25">
      <c r="A139" s="8" t="s">
        <v>14</v>
      </c>
      <c r="B139" s="8"/>
      <c r="C139" s="40">
        <v>1.578728707935189</v>
      </c>
      <c r="D139" s="40">
        <v>72.787702534275027</v>
      </c>
      <c r="E139" s="40">
        <v>2.1229050279329607</v>
      </c>
      <c r="F139" s="40">
        <v>66.666666666666657</v>
      </c>
      <c r="G139" s="41">
        <v>8.3090984628167844E-2</v>
      </c>
      <c r="H139" s="41">
        <v>28.894889904445371</v>
      </c>
      <c r="I139" s="41">
        <v>0.28673835125448027</v>
      </c>
      <c r="J139" s="41">
        <v>3.5087719298245612</v>
      </c>
      <c r="K139" s="9"/>
      <c r="L139" s="41">
        <v>0.41545492314083921</v>
      </c>
      <c r="M139" s="41">
        <v>16.181969256335687</v>
      </c>
      <c r="N139" s="41">
        <v>2.5031289111389237</v>
      </c>
      <c r="O139" s="41">
        <v>17.543859649122805</v>
      </c>
      <c r="P139" s="41">
        <v>0.33236393851267138</v>
      </c>
      <c r="Q139" s="41">
        <v>25.197341088491896</v>
      </c>
      <c r="R139" s="41">
        <v>1.3018714401952807</v>
      </c>
      <c r="S139" s="41">
        <v>14.035087719298245</v>
      </c>
      <c r="T139" s="9"/>
      <c r="U139" s="41">
        <v>0.18695471541337766</v>
      </c>
      <c r="V139" s="41">
        <v>3.6975488159534691</v>
      </c>
      <c r="W139" s="41">
        <v>4.8128342245989302</v>
      </c>
      <c r="X139" s="41">
        <v>7.8947368421052628</v>
      </c>
      <c r="Y139" s="41">
        <v>0.18695471541337766</v>
      </c>
      <c r="Z139" s="41">
        <v>3.3236393851267136</v>
      </c>
      <c r="AA139" s="41">
        <v>5.3254437869822491</v>
      </c>
      <c r="AB139" s="41">
        <v>7.8947368421052628</v>
      </c>
    </row>
    <row r="140" spans="1:28" x14ac:dyDescent="0.25">
      <c r="A140" s="8" t="s">
        <v>15</v>
      </c>
      <c r="B140" s="8"/>
      <c r="C140" s="40">
        <v>3.0797101449275366</v>
      </c>
      <c r="D140" s="40">
        <v>80.072463768115938</v>
      </c>
      <c r="E140" s="40">
        <v>3.7037037037037033</v>
      </c>
      <c r="F140" s="40">
        <v>65.384615384615387</v>
      </c>
      <c r="G140" s="41">
        <v>0.18115942028985507</v>
      </c>
      <c r="H140" s="41">
        <v>23.913043478260871</v>
      </c>
      <c r="I140" s="41">
        <v>0.75187969924812026</v>
      </c>
      <c r="J140" s="41">
        <v>3.8461538461538463</v>
      </c>
      <c r="K140" s="9"/>
      <c r="L140" s="41">
        <v>0.54347826086956519</v>
      </c>
      <c r="M140" s="41">
        <v>21.195652173913043</v>
      </c>
      <c r="N140" s="41">
        <v>2.5</v>
      </c>
      <c r="O140" s="41">
        <v>11.538461538461538</v>
      </c>
      <c r="P140" s="41">
        <v>1.0869565217391304</v>
      </c>
      <c r="Q140" s="41">
        <v>29.710144927536231</v>
      </c>
      <c r="R140" s="41">
        <v>3.5294117647058822</v>
      </c>
      <c r="S140" s="41">
        <v>23.076923076923077</v>
      </c>
      <c r="T140" s="9"/>
      <c r="U140" s="41">
        <v>0.18115942028985507</v>
      </c>
      <c r="V140" s="41">
        <v>4.3478260869565215</v>
      </c>
      <c r="W140" s="41">
        <v>4</v>
      </c>
      <c r="X140" s="41">
        <v>3.8461538461538463</v>
      </c>
      <c r="Y140" s="41">
        <v>0.18115942028985507</v>
      </c>
      <c r="Z140" s="41">
        <v>3.0797101449275366</v>
      </c>
      <c r="AA140" s="41">
        <v>5.5555555555555554</v>
      </c>
      <c r="AB140" s="41">
        <v>3.8461538461538463</v>
      </c>
    </row>
    <row r="141" spans="1:28" x14ac:dyDescent="0.25">
      <c r="A141" s="8" t="s">
        <v>16</v>
      </c>
      <c r="B141" s="8"/>
      <c r="C141" s="40">
        <v>1.7639902676399026</v>
      </c>
      <c r="D141" s="40">
        <v>76.581508515815088</v>
      </c>
      <c r="E141" s="40">
        <v>2.2515527950310559</v>
      </c>
      <c r="F141" s="40">
        <v>61.702127659574465</v>
      </c>
      <c r="G141" s="41">
        <v>0.14772332290580464</v>
      </c>
      <c r="H141" s="41">
        <v>16.640597844977407</v>
      </c>
      <c r="I141" s="41">
        <v>0.87991718426501042</v>
      </c>
      <c r="J141" s="41">
        <v>5.1671732522796354</v>
      </c>
      <c r="K141" s="9"/>
      <c r="L141" s="41">
        <v>0.46923879040667366</v>
      </c>
      <c r="M141" s="41">
        <v>22.097671185262428</v>
      </c>
      <c r="N141" s="41">
        <v>2.0793222949557184</v>
      </c>
      <c r="O141" s="41">
        <v>16.413373860182372</v>
      </c>
      <c r="P141" s="41">
        <v>0.37365311087938829</v>
      </c>
      <c r="Q141" s="41">
        <v>26.833507125477929</v>
      </c>
      <c r="R141" s="41">
        <v>1.3733631427658897</v>
      </c>
      <c r="S141" s="41">
        <v>13.069908814589665</v>
      </c>
      <c r="T141" s="9"/>
      <c r="U141" s="41">
        <v>0.28675703858185608</v>
      </c>
      <c r="V141" s="41">
        <v>4.1623218630517895</v>
      </c>
      <c r="W141" s="41">
        <v>6.4453125</v>
      </c>
      <c r="X141" s="41">
        <v>10.030395136778116</v>
      </c>
      <c r="Y141" s="41">
        <v>0.15641293013555788</v>
      </c>
      <c r="Z141" s="41">
        <v>4.1970802919708028</v>
      </c>
      <c r="AA141" s="41">
        <v>3.5928143712574849</v>
      </c>
      <c r="AB141" s="41">
        <v>5.4711246200607899</v>
      </c>
    </row>
    <row r="142" spans="1:28" x14ac:dyDescent="0.25">
      <c r="A142" s="8" t="s">
        <v>17</v>
      </c>
      <c r="B142" s="8"/>
      <c r="C142" s="40">
        <v>2.2785936804628393</v>
      </c>
      <c r="D142" s="40">
        <v>80.169114374721858</v>
      </c>
      <c r="E142" s="40">
        <v>2.7636834718773615</v>
      </c>
      <c r="F142" s="40">
        <v>68.817204301075279</v>
      </c>
      <c r="G142" s="41">
        <v>0.15131286159323543</v>
      </c>
      <c r="H142" s="41">
        <v>20.774365821094793</v>
      </c>
      <c r="I142" s="41">
        <v>0.72309655465759248</v>
      </c>
      <c r="J142" s="41">
        <v>4.56989247311828</v>
      </c>
      <c r="K142" s="9"/>
      <c r="L142" s="41">
        <v>0.55184690698709382</v>
      </c>
      <c r="M142" s="41">
        <v>26.826880284824213</v>
      </c>
      <c r="N142" s="41">
        <v>2.0156046814044215</v>
      </c>
      <c r="O142" s="41">
        <v>16.666666666666664</v>
      </c>
      <c r="P142" s="41">
        <v>0.43613707165109034</v>
      </c>
      <c r="Q142" s="41">
        <v>33.271028037383175</v>
      </c>
      <c r="R142" s="41">
        <v>1.2939001848428837</v>
      </c>
      <c r="S142" s="41">
        <v>13.172043010752688</v>
      </c>
      <c r="T142" s="9"/>
      <c r="U142" s="41">
        <v>0.20471740097908322</v>
      </c>
      <c r="V142" s="41">
        <v>2.6346239430351579</v>
      </c>
      <c r="W142" s="41">
        <v>7.2100313479623823</v>
      </c>
      <c r="X142" s="41">
        <v>6.182795698924731</v>
      </c>
      <c r="Y142" s="41">
        <v>0.18691588785046731</v>
      </c>
      <c r="Z142" s="41">
        <v>3.0084557187360925</v>
      </c>
      <c r="AA142" s="41">
        <v>5.8495821727019495</v>
      </c>
      <c r="AB142" s="41">
        <v>5.6451612903225801</v>
      </c>
    </row>
    <row r="143" spans="1:28" x14ac:dyDescent="0.25">
      <c r="A143" s="8" t="s">
        <v>18</v>
      </c>
      <c r="B143" s="8"/>
      <c r="C143" s="40">
        <v>4.4994375703037122</v>
      </c>
      <c r="D143" s="40">
        <v>77.615298087739035</v>
      </c>
      <c r="E143" s="40">
        <v>5.4794520547945202</v>
      </c>
      <c r="F143" s="40">
        <v>78.431372549019613</v>
      </c>
      <c r="G143" s="41">
        <v>0</v>
      </c>
      <c r="H143" s="41">
        <v>22.047244094488189</v>
      </c>
      <c r="I143" s="41">
        <v>0</v>
      </c>
      <c r="J143" s="41">
        <v>0</v>
      </c>
      <c r="K143" s="9"/>
      <c r="L143" s="41">
        <v>0.78740157480314954</v>
      </c>
      <c r="M143" s="41">
        <v>25.759280089988749</v>
      </c>
      <c r="N143" s="41">
        <v>2.9661016949152543</v>
      </c>
      <c r="O143" s="41">
        <v>13.725490196078432</v>
      </c>
      <c r="P143" s="41">
        <v>0.22497187851518563</v>
      </c>
      <c r="Q143" s="41">
        <v>30.596175478065241</v>
      </c>
      <c r="R143" s="41">
        <v>0.72992700729927007</v>
      </c>
      <c r="S143" s="41">
        <v>3.9215686274509802</v>
      </c>
      <c r="T143" s="9"/>
      <c r="U143" s="41">
        <v>0.33745781777277839</v>
      </c>
      <c r="V143" s="41">
        <v>3.0371203599550056</v>
      </c>
      <c r="W143" s="41">
        <v>10</v>
      </c>
      <c r="X143" s="41">
        <v>5.8823529411764701</v>
      </c>
      <c r="Y143" s="41">
        <v>0.56242969628796402</v>
      </c>
      <c r="Z143" s="41">
        <v>3.3745781777277841</v>
      </c>
      <c r="AA143" s="41">
        <v>14.285714285714285</v>
      </c>
      <c r="AB143" s="41">
        <v>9.8039215686274517</v>
      </c>
    </row>
    <row r="144" spans="1:28" x14ac:dyDescent="0.25">
      <c r="A144" s="8" t="s">
        <v>19</v>
      </c>
      <c r="B144" s="8"/>
      <c r="C144" s="40">
        <v>2.5758735016577403</v>
      </c>
      <c r="D144" s="40">
        <v>80.617189492476399</v>
      </c>
      <c r="E144" s="40">
        <v>3.096259963212753</v>
      </c>
      <c r="F144" s="40">
        <v>71.63120567375887</v>
      </c>
      <c r="G144" s="41">
        <v>0.10201479214486101</v>
      </c>
      <c r="H144" s="41">
        <v>22.927824534557512</v>
      </c>
      <c r="I144" s="41">
        <v>0.44296788482834992</v>
      </c>
      <c r="J144" s="41">
        <v>2.8368794326241136</v>
      </c>
      <c r="K144" s="9"/>
      <c r="L144" s="41">
        <v>0.48457026268808973</v>
      </c>
      <c r="M144" s="41">
        <v>26.345320071410356</v>
      </c>
      <c r="N144" s="41">
        <v>1.8060836501901139</v>
      </c>
      <c r="O144" s="41">
        <v>13.475177304964539</v>
      </c>
      <c r="P144" s="41">
        <v>0.45906656465187456</v>
      </c>
      <c r="Q144" s="41">
        <v>32.058148431522568</v>
      </c>
      <c r="R144" s="41">
        <v>1.411764705882353</v>
      </c>
      <c r="S144" s="41">
        <v>12.76595744680851</v>
      </c>
      <c r="T144" s="9"/>
      <c r="U144" s="41">
        <v>0.35705177250701353</v>
      </c>
      <c r="V144" s="41">
        <v>3.6725325172149965</v>
      </c>
      <c r="W144" s="41">
        <v>8.8607594936708853</v>
      </c>
      <c r="X144" s="41">
        <v>9.9290780141843982</v>
      </c>
      <c r="Y144" s="41">
        <v>0.17852588625350677</v>
      </c>
      <c r="Z144" s="41">
        <v>3.3919918388166286</v>
      </c>
      <c r="AA144" s="41">
        <v>5</v>
      </c>
      <c r="AB144" s="41">
        <v>4.9645390070921991</v>
      </c>
    </row>
    <row r="145" spans="1:28" x14ac:dyDescent="0.25">
      <c r="A145" s="8" t="s">
        <v>20</v>
      </c>
      <c r="B145" s="8"/>
      <c r="C145" s="40">
        <v>1.5056897030252567</v>
      </c>
      <c r="D145" s="40">
        <v>75.54815431584791</v>
      </c>
      <c r="E145" s="40">
        <v>1.9540747411076091</v>
      </c>
      <c r="F145" s="40">
        <v>63.265306122448983</v>
      </c>
      <c r="G145" s="41">
        <v>0.15958923119622537</v>
      </c>
      <c r="H145" s="41">
        <v>21.856786011656954</v>
      </c>
      <c r="I145" s="41">
        <v>0.72486605735896625</v>
      </c>
      <c r="J145" s="41">
        <v>6.7055393586005829</v>
      </c>
      <c r="K145" s="9"/>
      <c r="L145" s="41">
        <v>0.39550374687760204</v>
      </c>
      <c r="M145" s="41">
        <v>18.685817374410213</v>
      </c>
      <c r="N145" s="41">
        <v>2.0727272727272728</v>
      </c>
      <c r="O145" s="41">
        <v>16.618075801749271</v>
      </c>
      <c r="P145" s="41">
        <v>0.36774909797391059</v>
      </c>
      <c r="Q145" s="41">
        <v>25.034693311129612</v>
      </c>
      <c r="R145" s="41">
        <v>1.447691887462442</v>
      </c>
      <c r="S145" s="41">
        <v>15.451895043731778</v>
      </c>
      <c r="T145" s="9"/>
      <c r="U145" s="41">
        <v>0.2150985290036081</v>
      </c>
      <c r="V145" s="41">
        <v>4.3089092422980846</v>
      </c>
      <c r="W145" s="41">
        <v>4.7546012269938656</v>
      </c>
      <c r="X145" s="41">
        <v>9.037900874635568</v>
      </c>
      <c r="Y145" s="41">
        <v>0.131834582292534</v>
      </c>
      <c r="Z145" s="41">
        <v>3.9827921176797112</v>
      </c>
      <c r="AA145" s="41">
        <v>3.2040472175379429</v>
      </c>
      <c r="AB145" s="41">
        <v>5.5393586005830908</v>
      </c>
    </row>
    <row r="146" spans="1:28" x14ac:dyDescent="0.25">
      <c r="A146" s="8" t="s">
        <v>21</v>
      </c>
      <c r="B146" s="8"/>
      <c r="C146" s="40">
        <v>2.0436235016702691</v>
      </c>
      <c r="D146" s="40">
        <v>66.633916290037334</v>
      </c>
      <c r="E146" s="40">
        <v>2.9756795422031477</v>
      </c>
      <c r="F146" s="40">
        <v>71.232876712328761</v>
      </c>
      <c r="G146" s="41">
        <v>5.8950677932796222E-2</v>
      </c>
      <c r="H146" s="41">
        <v>26.802908233444683</v>
      </c>
      <c r="I146" s="41">
        <v>0.21945866861741037</v>
      </c>
      <c r="J146" s="41">
        <v>2.054794520547945</v>
      </c>
      <c r="K146" s="9"/>
      <c r="L146" s="41">
        <v>0.53055610139516607</v>
      </c>
      <c r="M146" s="41">
        <v>21.065042247985851</v>
      </c>
      <c r="N146" s="41">
        <v>2.4567788898999092</v>
      </c>
      <c r="O146" s="41">
        <v>18.493150684931507</v>
      </c>
      <c r="P146" s="41">
        <v>0.27510316368638238</v>
      </c>
      <c r="Q146" s="41">
        <v>27.549616820593435</v>
      </c>
      <c r="R146" s="41">
        <v>0.98870056497175152</v>
      </c>
      <c r="S146" s="41">
        <v>9.5890410958904102</v>
      </c>
      <c r="T146" s="9"/>
      <c r="U146" s="41">
        <v>0.25545293770878363</v>
      </c>
      <c r="V146" s="41">
        <v>3.9103949695421498</v>
      </c>
      <c r="W146" s="41">
        <v>6.132075471698113</v>
      </c>
      <c r="X146" s="41">
        <v>8.9041095890410951</v>
      </c>
      <c r="Y146" s="41">
        <v>9.8251129887993727E-2</v>
      </c>
      <c r="Z146" s="41">
        <v>5.1090587541756731</v>
      </c>
      <c r="AA146" s="41">
        <v>1.8867924528301887</v>
      </c>
      <c r="AB146" s="41">
        <v>3.4246575342465753</v>
      </c>
    </row>
    <row r="147" spans="1:28" s="97" customFormat="1" ht="20.399999999999999" x14ac:dyDescent="0.25">
      <c r="A147" s="91" t="s">
        <v>22</v>
      </c>
      <c r="B147" s="18"/>
      <c r="C147" s="57">
        <v>1.9343761922930178</v>
      </c>
      <c r="D147" s="57">
        <v>76.108355589469667</v>
      </c>
      <c r="E147" s="57">
        <v>2.4786115864091909</v>
      </c>
      <c r="F147" s="86">
        <v>66.62286465177398</v>
      </c>
      <c r="G147" s="110">
        <v>0.13162914917970242</v>
      </c>
      <c r="H147" s="110">
        <v>21.711178939336133</v>
      </c>
      <c r="I147" s="48">
        <v>0.6026200873362445</v>
      </c>
      <c r="J147" s="110">
        <v>4.5335085413929042</v>
      </c>
      <c r="K147" s="20"/>
      <c r="L147" s="57">
        <v>0.47500953834414339</v>
      </c>
      <c r="M147" s="57">
        <v>21.900038153376574</v>
      </c>
      <c r="N147" s="57">
        <v>2.1229431324068551</v>
      </c>
      <c r="O147" s="57">
        <v>16.36005256241787</v>
      </c>
      <c r="P147" s="57">
        <v>0.38344143456695917</v>
      </c>
      <c r="Q147" s="57">
        <v>28.12285387256772</v>
      </c>
      <c r="R147" s="57">
        <v>1.3451114234089538</v>
      </c>
      <c r="S147" s="57">
        <v>13.206307490144548</v>
      </c>
      <c r="T147" s="20"/>
      <c r="U147" s="57">
        <v>0.24227394124380006</v>
      </c>
      <c r="V147" s="110">
        <v>3.7542922548645552</v>
      </c>
      <c r="W147" s="57">
        <v>6.0620525059665873</v>
      </c>
      <c r="X147" s="48">
        <v>8.3442838370565049</v>
      </c>
      <c r="Y147" s="57">
        <v>0.16215185043876384</v>
      </c>
      <c r="Z147" s="110">
        <v>3.8057993132392212</v>
      </c>
      <c r="AA147" s="57">
        <v>4.0865384615384617</v>
      </c>
      <c r="AB147" s="48">
        <v>5.5847568988173455</v>
      </c>
    </row>
    <row r="148" spans="1:28" x14ac:dyDescent="0.25">
      <c r="A148" s="89" t="s">
        <v>52</v>
      </c>
      <c r="B148" s="67"/>
      <c r="C148" s="60">
        <v>1.451183487423493</v>
      </c>
      <c r="D148" s="60">
        <v>72.273770785505661</v>
      </c>
      <c r="E148" s="60">
        <v>1.9683748897981328</v>
      </c>
      <c r="F148" s="60">
        <v>66.07854297097326</v>
      </c>
      <c r="G148" s="60">
        <v>0.1654090854169184</v>
      </c>
      <c r="H148" s="60">
        <v>25.859648099462106</v>
      </c>
      <c r="I148" s="60">
        <v>0.63557626114659882</v>
      </c>
      <c r="J148" s="60">
        <v>7.5317776512995636</v>
      </c>
      <c r="K148" s="60"/>
      <c r="L148" s="60">
        <v>0.25707155088725098</v>
      </c>
      <c r="M148" s="60">
        <v>13.8468653520047</v>
      </c>
      <c r="N148" s="60">
        <v>1.8226935688753654</v>
      </c>
      <c r="O148" s="60">
        <v>11.705558717510907</v>
      </c>
      <c r="P148" s="60">
        <v>0.22290645012103613</v>
      </c>
      <c r="Q148" s="60">
        <v>19.048293619875757</v>
      </c>
      <c r="R148" s="60">
        <v>1.1566817287527296</v>
      </c>
      <c r="S148" s="60">
        <v>10.149876683741226</v>
      </c>
      <c r="T148" s="60"/>
      <c r="U148" s="60">
        <v>0.1979075959018545</v>
      </c>
      <c r="V148" s="60">
        <v>4.0335651282649545</v>
      </c>
      <c r="W148" s="60">
        <v>4.6770382040173297</v>
      </c>
      <c r="X148" s="60">
        <v>9.0115727565926775</v>
      </c>
      <c r="Y148" s="60">
        <v>0.12957739436942473</v>
      </c>
      <c r="Z148" s="60">
        <v>4.4556291169988045</v>
      </c>
      <c r="AA148" s="60">
        <v>2.825988187187642</v>
      </c>
      <c r="AB148" s="60">
        <v>5.9002086890533105</v>
      </c>
    </row>
    <row r="150" spans="1:28" x14ac:dyDescent="0.25">
      <c r="A150" s="333" t="s">
        <v>53</v>
      </c>
      <c r="B150" s="333"/>
      <c r="C150" s="333"/>
      <c r="D150" s="333"/>
      <c r="E150" s="333"/>
      <c r="F150" s="333"/>
    </row>
    <row r="151" spans="1:28" x14ac:dyDescent="0.25">
      <c r="A151" s="324" t="s">
        <v>27</v>
      </c>
      <c r="B151" s="1"/>
      <c r="C151" s="328" t="s">
        <v>30</v>
      </c>
      <c r="D151" s="367"/>
      <c r="E151" s="367"/>
      <c r="F151" s="367"/>
      <c r="G151" s="367"/>
      <c r="H151" s="367"/>
      <c r="I151" s="367"/>
      <c r="J151" s="367"/>
      <c r="K151" s="3"/>
      <c r="L151" s="328" t="s">
        <v>35</v>
      </c>
      <c r="M151" s="367"/>
      <c r="N151" s="367"/>
      <c r="O151" s="367"/>
      <c r="P151" s="367"/>
      <c r="Q151" s="367"/>
      <c r="R151" s="367"/>
      <c r="S151" s="367"/>
      <c r="T151" s="4"/>
      <c r="U151" s="328" t="s">
        <v>36</v>
      </c>
      <c r="V151" s="328"/>
      <c r="W151" s="328"/>
      <c r="X151" s="328"/>
      <c r="Y151" s="367"/>
      <c r="Z151" s="367"/>
      <c r="AA151" s="367"/>
      <c r="AB151" s="367"/>
    </row>
    <row r="152" spans="1:28" x14ac:dyDescent="0.25">
      <c r="A152" s="324"/>
      <c r="B152" s="1"/>
      <c r="C152" s="327" t="s">
        <v>33</v>
      </c>
      <c r="D152" s="327"/>
      <c r="E152" s="327"/>
      <c r="F152" s="327"/>
      <c r="G152" s="328" t="s">
        <v>34</v>
      </c>
      <c r="H152" s="328"/>
      <c r="I152" s="328"/>
      <c r="J152" s="328"/>
      <c r="K152" s="45"/>
      <c r="L152" s="327" t="s">
        <v>33</v>
      </c>
      <c r="M152" s="327"/>
      <c r="N152" s="327"/>
      <c r="O152" s="327"/>
      <c r="P152" s="327" t="s">
        <v>34</v>
      </c>
      <c r="Q152" s="327"/>
      <c r="R152" s="327"/>
      <c r="S152" s="327"/>
      <c r="T152" s="5"/>
      <c r="U152" s="327" t="s">
        <v>33</v>
      </c>
      <c r="V152" s="327"/>
      <c r="W152" s="327"/>
      <c r="X152" s="327"/>
      <c r="Y152" s="327" t="s">
        <v>34</v>
      </c>
      <c r="Z152" s="327"/>
      <c r="AA152" s="327"/>
      <c r="AB152" s="327"/>
    </row>
    <row r="153" spans="1:28" ht="31.2" x14ac:dyDescent="0.25">
      <c r="A153" s="327"/>
      <c r="B153" s="2"/>
      <c r="C153" s="46" t="s">
        <v>41</v>
      </c>
      <c r="D153" s="46" t="s">
        <v>42</v>
      </c>
      <c r="E153" s="46" t="s">
        <v>43</v>
      </c>
      <c r="F153" s="46" t="s">
        <v>44</v>
      </c>
      <c r="G153" s="46" t="s">
        <v>41</v>
      </c>
      <c r="H153" s="46" t="s">
        <v>42</v>
      </c>
      <c r="I153" s="46" t="s">
        <v>43</v>
      </c>
      <c r="J153" s="46" t="s">
        <v>44</v>
      </c>
      <c r="K153" s="7"/>
      <c r="L153" s="46" t="s">
        <v>41</v>
      </c>
      <c r="M153" s="46" t="s">
        <v>42</v>
      </c>
      <c r="N153" s="46" t="s">
        <v>43</v>
      </c>
      <c r="O153" s="46" t="s">
        <v>44</v>
      </c>
      <c r="P153" s="46" t="s">
        <v>41</v>
      </c>
      <c r="Q153" s="46" t="s">
        <v>42</v>
      </c>
      <c r="R153" s="46" t="s">
        <v>43</v>
      </c>
      <c r="S153" s="46" t="s">
        <v>44</v>
      </c>
      <c r="T153" s="7"/>
      <c r="U153" s="46" t="s">
        <v>41</v>
      </c>
      <c r="V153" s="46" t="s">
        <v>42</v>
      </c>
      <c r="W153" s="46" t="s">
        <v>43</v>
      </c>
      <c r="X153" s="46" t="s">
        <v>44</v>
      </c>
      <c r="Y153" s="46" t="s">
        <v>41</v>
      </c>
      <c r="Z153" s="46" t="s">
        <v>42</v>
      </c>
      <c r="AA153" s="46" t="s">
        <v>43</v>
      </c>
      <c r="AB153" s="46" t="s">
        <v>44</v>
      </c>
    </row>
    <row r="154" spans="1:28" x14ac:dyDescent="0.25">
      <c r="A154" s="8" t="s">
        <v>0</v>
      </c>
      <c r="B154" s="8"/>
      <c r="C154" s="40">
        <v>1.5600833837670633</v>
      </c>
      <c r="D154" s="40">
        <v>69.410261582946674</v>
      </c>
      <c r="E154" s="40">
        <v>2.1982186848588214</v>
      </c>
      <c r="F154" s="40">
        <v>65.168539325842701</v>
      </c>
      <c r="G154" s="41">
        <v>0.19501042297088292</v>
      </c>
      <c r="H154" s="41">
        <v>28.115123394526258</v>
      </c>
      <c r="I154" s="41">
        <v>0.6888361045130641</v>
      </c>
      <c r="J154" s="41">
        <v>8.1460674157303377</v>
      </c>
      <c r="K154" s="9"/>
      <c r="L154" s="41">
        <v>0.3227758725035304</v>
      </c>
      <c r="M154" s="41">
        <v>16.656579920650934</v>
      </c>
      <c r="N154" s="41">
        <v>1.9009900990099009</v>
      </c>
      <c r="O154" s="41">
        <v>13.48314606741573</v>
      </c>
      <c r="P154" s="41">
        <v>0.26225539640911844</v>
      </c>
      <c r="Q154" s="41">
        <v>23.744200121040951</v>
      </c>
      <c r="R154" s="41">
        <v>1.0924369747899159</v>
      </c>
      <c r="S154" s="41">
        <v>10.955056179775282</v>
      </c>
      <c r="T154" s="9"/>
      <c r="U154" s="41">
        <v>0.22863290969000069</v>
      </c>
      <c r="V154" s="41">
        <v>4.5121377177056017</v>
      </c>
      <c r="W154" s="41">
        <v>4.8226950354609928</v>
      </c>
      <c r="X154" s="41">
        <v>9.5505617977528079</v>
      </c>
      <c r="Y154" s="41">
        <v>0.14793894156411808</v>
      </c>
      <c r="Z154" s="41">
        <v>5.8166902024073703</v>
      </c>
      <c r="AA154" s="41">
        <v>2.480270574971815</v>
      </c>
      <c r="AB154" s="41">
        <v>6.179775280898876</v>
      </c>
    </row>
    <row r="155" spans="1:28" x14ac:dyDescent="0.25">
      <c r="A155" s="8" t="s">
        <v>1</v>
      </c>
      <c r="B155" s="8"/>
      <c r="C155" s="40">
        <v>1.2722646310432568</v>
      </c>
      <c r="D155" s="40">
        <v>71.501272264631041</v>
      </c>
      <c r="E155" s="40">
        <v>1.7482517482517483</v>
      </c>
      <c r="F155" s="40">
        <v>83.333333333333343</v>
      </c>
      <c r="G155" s="41">
        <v>0</v>
      </c>
      <c r="H155" s="41">
        <v>26.463104325699742</v>
      </c>
      <c r="I155" s="41">
        <v>0</v>
      </c>
      <c r="J155" s="41">
        <v>0</v>
      </c>
      <c r="K155" s="9"/>
      <c r="L155" s="41">
        <v>0.2544529262086514</v>
      </c>
      <c r="M155" s="41">
        <v>12.46819338422392</v>
      </c>
      <c r="N155" s="41">
        <v>2</v>
      </c>
      <c r="O155" s="41">
        <v>16.666666666666664</v>
      </c>
      <c r="P155" s="41">
        <v>0</v>
      </c>
      <c r="Q155" s="41">
        <v>21.119592875318066</v>
      </c>
      <c r="R155" s="41">
        <v>0</v>
      </c>
      <c r="S155" s="41">
        <v>0</v>
      </c>
      <c r="T155" s="9"/>
      <c r="U155" s="41">
        <v>0</v>
      </c>
      <c r="V155" s="41">
        <v>5.343511450381679</v>
      </c>
      <c r="W155" s="41">
        <v>0</v>
      </c>
      <c r="X155" s="41">
        <v>0</v>
      </c>
      <c r="Y155" s="41">
        <v>0</v>
      </c>
      <c r="Z155" s="41">
        <v>5.8524173027989823</v>
      </c>
      <c r="AA155" s="41">
        <v>0</v>
      </c>
      <c r="AB155" s="41">
        <v>0</v>
      </c>
    </row>
    <row r="156" spans="1:28" x14ac:dyDescent="0.25">
      <c r="A156" s="8" t="s">
        <v>2</v>
      </c>
      <c r="B156" s="8"/>
      <c r="C156" s="40">
        <v>1.2258246161176445</v>
      </c>
      <c r="D156" s="40">
        <v>74.872761137461282</v>
      </c>
      <c r="E156" s="40">
        <v>1.6108375786208269</v>
      </c>
      <c r="F156" s="40">
        <v>69.362745098039213</v>
      </c>
      <c r="G156" s="41">
        <v>0.15810105472895414</v>
      </c>
      <c r="H156" s="41">
        <v>26.212288566911397</v>
      </c>
      <c r="I156" s="41">
        <v>0.59954007884362681</v>
      </c>
      <c r="J156" s="41">
        <v>8.9460784313725483</v>
      </c>
      <c r="K156" s="9"/>
      <c r="L156" s="41">
        <v>0.15593528685595479</v>
      </c>
      <c r="M156" s="41">
        <v>7.0625690338509521</v>
      </c>
      <c r="N156" s="41">
        <v>2.1602160216021602</v>
      </c>
      <c r="O156" s="41">
        <v>8.8235294117647065</v>
      </c>
      <c r="P156" s="41">
        <v>0.12561453663396357</v>
      </c>
      <c r="Q156" s="41">
        <v>9.4817317479912493</v>
      </c>
      <c r="R156" s="41">
        <v>1.3074842200180343</v>
      </c>
      <c r="S156" s="41">
        <v>7.1078431372549016</v>
      </c>
      <c r="T156" s="9"/>
      <c r="U156" s="41">
        <v>0.12561453663396357</v>
      </c>
      <c r="V156" s="41">
        <v>4.127953565936803</v>
      </c>
      <c r="W156" s="41">
        <v>2.9531568228105907</v>
      </c>
      <c r="X156" s="41">
        <v>7.1078431372549016</v>
      </c>
      <c r="Y156" s="41">
        <v>0.10828839364996859</v>
      </c>
      <c r="Z156" s="41">
        <v>4.9054642323435775</v>
      </c>
      <c r="AA156" s="41">
        <v>2.159827213822894</v>
      </c>
      <c r="AB156" s="41">
        <v>6.1274509803921564</v>
      </c>
    </row>
    <row r="157" spans="1:28" x14ac:dyDescent="0.25">
      <c r="A157" s="8" t="s">
        <v>3</v>
      </c>
      <c r="B157" s="8"/>
      <c r="C157" s="40">
        <v>1.5522388059701493</v>
      </c>
      <c r="D157" s="40">
        <v>65.910447761194035</v>
      </c>
      <c r="E157" s="40">
        <v>2.3008849557522124</v>
      </c>
      <c r="F157" s="40">
        <v>60.465116279069761</v>
      </c>
      <c r="G157" s="41">
        <v>8.9552238805970144E-2</v>
      </c>
      <c r="H157" s="41">
        <v>24.029850746268657</v>
      </c>
      <c r="I157" s="41">
        <v>0.37128712871287128</v>
      </c>
      <c r="J157" s="41">
        <v>3.4883720930232558</v>
      </c>
      <c r="K157" s="9"/>
      <c r="L157" s="41">
        <v>0.29850746268656719</v>
      </c>
      <c r="M157" s="41">
        <v>11.850746268656716</v>
      </c>
      <c r="N157" s="41">
        <v>2.4570024570024569</v>
      </c>
      <c r="O157" s="41">
        <v>11.627906976744185</v>
      </c>
      <c r="P157" s="41">
        <v>0.38805970149253732</v>
      </c>
      <c r="Q157" s="41">
        <v>20.059701492537314</v>
      </c>
      <c r="R157" s="41">
        <v>1.8978102189781021</v>
      </c>
      <c r="S157" s="41">
        <v>15.11627906976744</v>
      </c>
      <c r="T157" s="9"/>
      <c r="U157" s="41">
        <v>0.23880597014925373</v>
      </c>
      <c r="V157" s="41">
        <v>5.6417910447761193</v>
      </c>
      <c r="W157" s="41">
        <v>4.0609137055837561</v>
      </c>
      <c r="X157" s="41">
        <v>9.3023255813953494</v>
      </c>
      <c r="Y157" s="41">
        <v>0.23880597014925373</v>
      </c>
      <c r="Z157" s="41">
        <v>5.5223880597014929</v>
      </c>
      <c r="AA157" s="41">
        <v>4.1450777202072544</v>
      </c>
      <c r="AB157" s="41">
        <v>9.3023255813953494</v>
      </c>
    </row>
    <row r="158" spans="1:28" x14ac:dyDescent="0.25">
      <c r="A158" s="8" t="s">
        <v>4</v>
      </c>
      <c r="B158" s="8"/>
      <c r="C158" s="40">
        <v>1.7444577124759879</v>
      </c>
      <c r="D158" s="40">
        <v>71.278749805306063</v>
      </c>
      <c r="E158" s="40">
        <v>2.3889086384642733</v>
      </c>
      <c r="F158" s="40">
        <v>65.753424657534239</v>
      </c>
      <c r="G158" s="41">
        <v>0.32189398265925967</v>
      </c>
      <c r="H158" s="41">
        <v>30.174964955090601</v>
      </c>
      <c r="I158" s="41">
        <v>1.0554988083077972</v>
      </c>
      <c r="J158" s="41">
        <v>12.13307240704501</v>
      </c>
      <c r="K158" s="9"/>
      <c r="L158" s="41">
        <v>0.26478375992939102</v>
      </c>
      <c r="M158" s="41">
        <v>12.117750895592129</v>
      </c>
      <c r="N158" s="41">
        <v>2.1383647798742138</v>
      </c>
      <c r="O158" s="41">
        <v>9.9804305283757326</v>
      </c>
      <c r="P158" s="41">
        <v>0.25959192149940297</v>
      </c>
      <c r="Q158" s="41">
        <v>18.275271273557966</v>
      </c>
      <c r="R158" s="41">
        <v>1.400560224089636</v>
      </c>
      <c r="S158" s="41">
        <v>9.7847358121330714</v>
      </c>
      <c r="T158" s="9"/>
      <c r="U158" s="41">
        <v>0.16094699132962983</v>
      </c>
      <c r="V158" s="41">
        <v>2.8866621670733608</v>
      </c>
      <c r="W158" s="41">
        <v>5.2810902896081773</v>
      </c>
      <c r="X158" s="41">
        <v>6.0665362035225048</v>
      </c>
      <c r="Y158" s="41">
        <v>0.11941228388972534</v>
      </c>
      <c r="Z158" s="41">
        <v>3.4266133637921183</v>
      </c>
      <c r="AA158" s="41">
        <v>3.3674963396778916</v>
      </c>
      <c r="AB158" s="41">
        <v>4.5009784735812133</v>
      </c>
    </row>
    <row r="159" spans="1:28" x14ac:dyDescent="0.25">
      <c r="A159" s="8" t="s">
        <v>5</v>
      </c>
      <c r="B159" s="8"/>
      <c r="C159" s="40">
        <v>1.75715695952616</v>
      </c>
      <c r="D159" s="40">
        <v>66.238894373149066</v>
      </c>
      <c r="E159" s="40">
        <v>2.584204413472706</v>
      </c>
      <c r="F159" s="40">
        <v>66.417910447761201</v>
      </c>
      <c r="G159" s="41">
        <v>0.35538005923000987</v>
      </c>
      <c r="H159" s="41">
        <v>27.857847976307998</v>
      </c>
      <c r="I159" s="41">
        <v>1.2596221133659902</v>
      </c>
      <c r="J159" s="41">
        <v>13.432835820895523</v>
      </c>
      <c r="K159" s="9"/>
      <c r="L159" s="41">
        <v>0.29615004935834155</v>
      </c>
      <c r="M159" s="41">
        <v>11.944718657453111</v>
      </c>
      <c r="N159" s="41">
        <v>2.4193548387096775</v>
      </c>
      <c r="O159" s="41">
        <v>11.194029850746269</v>
      </c>
      <c r="P159" s="41">
        <v>0.15794669299111549</v>
      </c>
      <c r="Q159" s="41">
        <v>16.229022704837117</v>
      </c>
      <c r="R159" s="41">
        <v>0.96385542168674709</v>
      </c>
      <c r="S159" s="41">
        <v>5.9701492537313428</v>
      </c>
      <c r="T159" s="9"/>
      <c r="U159" s="41">
        <v>9.8716683119447174E-2</v>
      </c>
      <c r="V159" s="41">
        <v>4.955577492596249</v>
      </c>
      <c r="W159" s="41">
        <v>1.953125</v>
      </c>
      <c r="X159" s="41">
        <v>3.7313432835820892</v>
      </c>
      <c r="Y159" s="41">
        <v>0.13820335636722605</v>
      </c>
      <c r="Z159" s="41">
        <v>3.6327739387956566</v>
      </c>
      <c r="AA159" s="41">
        <v>3.664921465968586</v>
      </c>
      <c r="AB159" s="41">
        <v>5.2238805970149249</v>
      </c>
    </row>
    <row r="160" spans="1:28" x14ac:dyDescent="0.25">
      <c r="A160" s="8" t="s">
        <v>6</v>
      </c>
      <c r="B160" s="8"/>
      <c r="C160" s="40">
        <v>0.66435299950421423</v>
      </c>
      <c r="D160" s="40">
        <v>67.297967278135857</v>
      </c>
      <c r="E160" s="40">
        <v>0.97753136854391598</v>
      </c>
      <c r="F160" s="40">
        <v>62.037037037037038</v>
      </c>
      <c r="G160" s="41">
        <v>8.9241447694595924E-2</v>
      </c>
      <c r="H160" s="41">
        <v>24.25384234010907</v>
      </c>
      <c r="I160" s="41">
        <v>0.36659877800407331</v>
      </c>
      <c r="J160" s="41">
        <v>8.3333333333333321</v>
      </c>
      <c r="K160" s="9"/>
      <c r="L160" s="41">
        <v>0.13882002974714924</v>
      </c>
      <c r="M160" s="41">
        <v>9.6281606346058499</v>
      </c>
      <c r="N160" s="41">
        <v>1.4213197969543148</v>
      </c>
      <c r="O160" s="41">
        <v>12.962962962962962</v>
      </c>
      <c r="P160" s="41">
        <v>0.14873574615765989</v>
      </c>
      <c r="Q160" s="41">
        <v>16.53941497273178</v>
      </c>
      <c r="R160" s="41">
        <v>0.89126559714795017</v>
      </c>
      <c r="S160" s="41">
        <v>13.888888888888889</v>
      </c>
      <c r="T160" s="9"/>
      <c r="U160" s="41">
        <v>5.9494298463063963E-2</v>
      </c>
      <c r="V160" s="41">
        <v>5.6321269211700544</v>
      </c>
      <c r="W160" s="41">
        <v>1.0452961672473868</v>
      </c>
      <c r="X160" s="41">
        <v>5.5555555555555554</v>
      </c>
      <c r="Y160" s="41">
        <v>6.9410014873574621E-2</v>
      </c>
      <c r="Z160" s="41">
        <v>7.1988101140307386</v>
      </c>
      <c r="AA160" s="41">
        <v>0.95497953615279674</v>
      </c>
      <c r="AB160" s="41">
        <v>6.481481481481481</v>
      </c>
    </row>
    <row r="161" spans="1:28" x14ac:dyDescent="0.25">
      <c r="A161" s="8" t="s">
        <v>7</v>
      </c>
      <c r="B161" s="8"/>
      <c r="C161" s="40">
        <v>1.373695198329854</v>
      </c>
      <c r="D161" s="40">
        <v>68.818371607515658</v>
      </c>
      <c r="E161" s="40">
        <v>1.9570519302837426</v>
      </c>
      <c r="F161" s="40">
        <v>65.019762845849812</v>
      </c>
      <c r="G161" s="41">
        <v>0.27139874739039666</v>
      </c>
      <c r="H161" s="41">
        <v>30.985386221294362</v>
      </c>
      <c r="I161" s="41">
        <v>0.86828746994389527</v>
      </c>
      <c r="J161" s="41">
        <v>12.845849802371543</v>
      </c>
      <c r="K161" s="9"/>
      <c r="L161" s="41">
        <v>0.12943632567849686</v>
      </c>
      <c r="M161" s="41">
        <v>14.12526096033403</v>
      </c>
      <c r="N161" s="41">
        <v>0.90802577621558289</v>
      </c>
      <c r="O161" s="41">
        <v>6.1264822134387353</v>
      </c>
      <c r="P161" s="41">
        <v>0.19624217118997911</v>
      </c>
      <c r="Q161" s="41">
        <v>18.288100208768267</v>
      </c>
      <c r="R161" s="41">
        <v>1.0616670431443416</v>
      </c>
      <c r="S161" s="41">
        <v>9.2885375494071152</v>
      </c>
      <c r="T161" s="9"/>
      <c r="U161" s="41">
        <v>0.1544885177453027</v>
      </c>
      <c r="V161" s="41">
        <v>3.1816283924843427</v>
      </c>
      <c r="W161" s="41">
        <v>4.6307884856070087</v>
      </c>
      <c r="X161" s="41">
        <v>7.312252964426877</v>
      </c>
      <c r="Y161" s="41">
        <v>0.12526096033402923</v>
      </c>
      <c r="Z161" s="41">
        <v>3.3695198329853864</v>
      </c>
      <c r="AA161" s="41">
        <v>3.5842293906810032</v>
      </c>
      <c r="AB161" s="41">
        <v>5.928853754940711</v>
      </c>
    </row>
    <row r="162" spans="1:28" s="97" customFormat="1" x14ac:dyDescent="0.25">
      <c r="A162" s="89" t="s">
        <v>8</v>
      </c>
      <c r="B162" s="18"/>
      <c r="C162" s="42">
        <v>1.3609640432650143</v>
      </c>
      <c r="D162" s="42">
        <v>71.243544353136073</v>
      </c>
      <c r="E162" s="42">
        <v>1.8744897160304661</v>
      </c>
      <c r="F162" s="57">
        <v>66.428854538248117</v>
      </c>
      <c r="G162" s="57">
        <v>0.21031604248546465</v>
      </c>
      <c r="H162" s="57">
        <v>27.83886055802774</v>
      </c>
      <c r="I162" s="57">
        <v>0.74981182328759188</v>
      </c>
      <c r="J162" s="57">
        <v>10.265556876734047</v>
      </c>
      <c r="K162" s="20"/>
      <c r="L162" s="43">
        <v>0.19651151460031829</v>
      </c>
      <c r="M162" s="110">
        <v>10.943742488712768</v>
      </c>
      <c r="N162" s="43">
        <v>1.7639769662511844</v>
      </c>
      <c r="O162" s="110">
        <v>9.5917558462148236</v>
      </c>
      <c r="P162" s="110">
        <v>0.18676714197550914</v>
      </c>
      <c r="Q162" s="110">
        <v>15.472439666092832</v>
      </c>
      <c r="R162" s="43">
        <v>1.1926986102468367</v>
      </c>
      <c r="S162" s="110">
        <v>9.1161315893777246</v>
      </c>
      <c r="T162" s="20"/>
      <c r="U162" s="110">
        <v>0.14535355832007016</v>
      </c>
      <c r="V162" s="110">
        <v>3.9984409003800305</v>
      </c>
      <c r="W162" s="110">
        <v>3.5077405447775813</v>
      </c>
      <c r="X162" s="110">
        <v>7.0947284978200562</v>
      </c>
      <c r="Y162" s="110">
        <v>0.11936856465391235</v>
      </c>
      <c r="Z162" s="110">
        <v>4.640757462565368</v>
      </c>
      <c r="AA162" s="43">
        <v>2.5076765609007166</v>
      </c>
      <c r="AB162" s="110">
        <v>5.8263971462544593</v>
      </c>
    </row>
    <row r="163" spans="1:28" x14ac:dyDescent="0.25">
      <c r="A163" s="8" t="s">
        <v>9</v>
      </c>
      <c r="B163" s="8"/>
      <c r="C163" s="40">
        <v>0.96033803898972447</v>
      </c>
      <c r="D163" s="40">
        <v>68.697781619129941</v>
      </c>
      <c r="E163" s="40">
        <v>1.3786447921692975</v>
      </c>
      <c r="F163" s="40">
        <v>59.171597633136095</v>
      </c>
      <c r="G163" s="41">
        <v>0.13924901565351003</v>
      </c>
      <c r="H163" s="41">
        <v>29.151061173533083</v>
      </c>
      <c r="I163" s="41">
        <v>0.4754098360655738</v>
      </c>
      <c r="J163" s="41">
        <v>8.5798816568047336</v>
      </c>
      <c r="K163" s="9"/>
      <c r="L163" s="41">
        <v>0.12964563526361278</v>
      </c>
      <c r="M163" s="41">
        <v>10.544511668107173</v>
      </c>
      <c r="N163" s="41">
        <v>1.214574898785425</v>
      </c>
      <c r="O163" s="41">
        <v>7.9881656804733732</v>
      </c>
      <c r="P163" s="41">
        <v>0.14885239604340728</v>
      </c>
      <c r="Q163" s="41">
        <v>15.221357917987133</v>
      </c>
      <c r="R163" s="41">
        <v>0.96844736019993749</v>
      </c>
      <c r="S163" s="41">
        <v>9.1715976331360949</v>
      </c>
      <c r="T163" s="9"/>
      <c r="U163" s="41">
        <v>0.18246422740804763</v>
      </c>
      <c r="V163" s="41">
        <v>4.3503313166234516</v>
      </c>
      <c r="W163" s="41">
        <v>4.0254237288135588</v>
      </c>
      <c r="X163" s="41">
        <v>11.242603550295858</v>
      </c>
      <c r="Y163" s="41">
        <v>0.13444732545856142</v>
      </c>
      <c r="Z163" s="41">
        <v>4.7920868145587248</v>
      </c>
      <c r="AA163" s="41">
        <v>2.7290448343079921</v>
      </c>
      <c r="AB163" s="41">
        <v>8.2840236686390547</v>
      </c>
    </row>
    <row r="164" spans="1:28" x14ac:dyDescent="0.25">
      <c r="A164" s="8" t="s">
        <v>10</v>
      </c>
      <c r="B164" s="8"/>
      <c r="C164" s="40">
        <v>1.5079586707623569</v>
      </c>
      <c r="D164" s="40">
        <v>70.929907846970124</v>
      </c>
      <c r="E164" s="40">
        <v>2.081727062451812</v>
      </c>
      <c r="F164" s="40">
        <v>54.54545454545454</v>
      </c>
      <c r="G164" s="41">
        <v>0.16755096341803966</v>
      </c>
      <c r="H164" s="41">
        <v>30.550125663222566</v>
      </c>
      <c r="I164" s="41">
        <v>0.54545454545454553</v>
      </c>
      <c r="J164" s="41">
        <v>6.0606060606060606</v>
      </c>
      <c r="K164" s="9"/>
      <c r="L164" s="41">
        <v>0.27925160569673274</v>
      </c>
      <c r="M164" s="41">
        <v>14.269757051103044</v>
      </c>
      <c r="N164" s="41">
        <v>1.9193857965451053</v>
      </c>
      <c r="O164" s="41">
        <v>10.1010101010101</v>
      </c>
      <c r="P164" s="41">
        <v>0.25132644512705948</v>
      </c>
      <c r="Q164" s="41">
        <v>17.844177604021223</v>
      </c>
      <c r="R164" s="41">
        <v>1.3888888888888888</v>
      </c>
      <c r="S164" s="41">
        <v>9.0909090909090917</v>
      </c>
      <c r="T164" s="9"/>
      <c r="U164" s="41">
        <v>0.36302708740575257</v>
      </c>
      <c r="V164" s="41">
        <v>3.9095224797542585</v>
      </c>
      <c r="W164" s="41">
        <v>8.4967320261437909</v>
      </c>
      <c r="X164" s="41">
        <v>13.131313131313133</v>
      </c>
      <c r="Y164" s="41">
        <v>0.2234012845573862</v>
      </c>
      <c r="Z164" s="41">
        <v>4.6076514939960909</v>
      </c>
      <c r="AA164" s="41">
        <v>4.6242774566473983</v>
      </c>
      <c r="AB164" s="41">
        <v>8.0808080808080813</v>
      </c>
    </row>
    <row r="165" spans="1:28" x14ac:dyDescent="0.25">
      <c r="A165" s="8" t="s">
        <v>11</v>
      </c>
      <c r="B165" s="8"/>
      <c r="C165" s="40">
        <v>1.2669922132770226</v>
      </c>
      <c r="D165" s="40">
        <v>73.050019796753332</v>
      </c>
      <c r="E165" s="40">
        <v>1.7048481619605753</v>
      </c>
      <c r="F165" s="40">
        <v>58.536585365853654</v>
      </c>
      <c r="G165" s="41">
        <v>0.14517619110465885</v>
      </c>
      <c r="H165" s="41">
        <v>31.186485416391712</v>
      </c>
      <c r="I165" s="41">
        <v>0.46335299073294017</v>
      </c>
      <c r="J165" s="41">
        <v>6.7073170731707323</v>
      </c>
      <c r="K165" s="9"/>
      <c r="L165" s="41">
        <v>0.1715718622145968</v>
      </c>
      <c r="M165" s="41">
        <v>15.428269763758742</v>
      </c>
      <c r="N165" s="41">
        <v>1.0998307952622675</v>
      </c>
      <c r="O165" s="41">
        <v>7.9268292682926829</v>
      </c>
      <c r="P165" s="41">
        <v>0.29035238220931769</v>
      </c>
      <c r="Q165" s="41">
        <v>20.588623465751617</v>
      </c>
      <c r="R165" s="41">
        <v>1.390644753476612</v>
      </c>
      <c r="S165" s="41">
        <v>13.414634146341465</v>
      </c>
      <c r="T165" s="9"/>
      <c r="U165" s="41">
        <v>0.23756103998944172</v>
      </c>
      <c r="V165" s="41">
        <v>3.2202718754124322</v>
      </c>
      <c r="W165" s="41">
        <v>6.8702290076335881</v>
      </c>
      <c r="X165" s="41">
        <v>10.975609756097562</v>
      </c>
      <c r="Y165" s="41">
        <v>0.14517619110465885</v>
      </c>
      <c r="Z165" s="41">
        <v>4.2497030487000131</v>
      </c>
      <c r="AA165" s="41">
        <v>3.303303303303303</v>
      </c>
      <c r="AB165" s="41">
        <v>6.7073170731707323</v>
      </c>
    </row>
    <row r="166" spans="1:28" x14ac:dyDescent="0.25">
      <c r="A166" s="8" t="s">
        <v>12</v>
      </c>
      <c r="B166" s="8"/>
      <c r="C166" s="40">
        <v>1.0305002552322613</v>
      </c>
      <c r="D166" s="40">
        <v>69.362557427258807</v>
      </c>
      <c r="E166" s="40">
        <v>1.4639231327048585</v>
      </c>
      <c r="F166" s="40">
        <v>62.235067437379577</v>
      </c>
      <c r="G166" s="41">
        <v>7.0188871873404793E-2</v>
      </c>
      <c r="H166" s="41">
        <v>24.071592649310873</v>
      </c>
      <c r="I166" s="41">
        <v>0.29073609092110481</v>
      </c>
      <c r="J166" s="41">
        <v>4.2389210019267818</v>
      </c>
      <c r="K166" s="9"/>
      <c r="L166" s="41">
        <v>0.20737621235324147</v>
      </c>
      <c r="M166" s="41">
        <v>14.334481878509445</v>
      </c>
      <c r="N166" s="41">
        <v>1.4260640631856079</v>
      </c>
      <c r="O166" s="41">
        <v>12.524084778420038</v>
      </c>
      <c r="P166" s="41">
        <v>0.20418580908626852</v>
      </c>
      <c r="Q166" s="41">
        <v>21.471413986727921</v>
      </c>
      <c r="R166" s="41">
        <v>0.94200765381218732</v>
      </c>
      <c r="S166" s="41">
        <v>12.331406551059731</v>
      </c>
      <c r="T166" s="9"/>
      <c r="U166" s="41">
        <v>0.23289943848902503</v>
      </c>
      <c r="V166" s="41">
        <v>4.5686574783052576</v>
      </c>
      <c r="W166" s="41">
        <v>4.8504983388704321</v>
      </c>
      <c r="X166" s="41">
        <v>14.065510597302506</v>
      </c>
      <c r="Y166" s="41">
        <v>8.9331291475242464E-2</v>
      </c>
      <c r="Z166" s="41">
        <v>5.133358856559469</v>
      </c>
      <c r="AA166" s="41">
        <v>1.7104459376908978</v>
      </c>
      <c r="AB166" s="41">
        <v>5.3949903660886322</v>
      </c>
    </row>
    <row r="167" spans="1:28" s="97" customFormat="1" x14ac:dyDescent="0.25">
      <c r="A167" s="90" t="s">
        <v>13</v>
      </c>
      <c r="B167" s="22"/>
      <c r="C167" s="110">
        <v>1.0627210712481052</v>
      </c>
      <c r="D167" s="110">
        <v>69.673762001010601</v>
      </c>
      <c r="E167" s="110">
        <v>1.5023662827038129</v>
      </c>
      <c r="F167" s="110">
        <v>60.089285714285708</v>
      </c>
      <c r="G167" s="110">
        <v>0.10737746336533602</v>
      </c>
      <c r="H167" s="43">
        <v>26.959638706417383</v>
      </c>
      <c r="I167" s="110">
        <v>0.39670964354471738</v>
      </c>
      <c r="J167" s="43">
        <v>6.0714285714285712</v>
      </c>
      <c r="K167" s="20"/>
      <c r="L167" s="110">
        <v>0.18159423951490652</v>
      </c>
      <c r="M167" s="43">
        <v>13.215323395654371</v>
      </c>
      <c r="N167" s="110">
        <v>1.3554926921263555</v>
      </c>
      <c r="O167" s="43">
        <v>10.267857142857142</v>
      </c>
      <c r="P167" s="43">
        <v>0.19896412329459323</v>
      </c>
      <c r="Q167" s="43">
        <v>19.105293077311774</v>
      </c>
      <c r="R167" s="110">
        <v>1.0306748466257669</v>
      </c>
      <c r="S167" s="43">
        <v>11.25</v>
      </c>
      <c r="T167" s="20"/>
      <c r="U167" s="43">
        <v>0.22422940879231937</v>
      </c>
      <c r="V167" s="57">
        <v>4.2982566953006573</v>
      </c>
      <c r="W167" s="43">
        <v>4.9581005586592184</v>
      </c>
      <c r="X167" s="57">
        <v>12.678571428571427</v>
      </c>
      <c r="Y167" s="110">
        <v>0.1184310257705912</v>
      </c>
      <c r="Z167" s="57">
        <v>4.885674583122789</v>
      </c>
      <c r="AA167" s="110">
        <v>2.3666771852319344</v>
      </c>
      <c r="AB167" s="57">
        <v>6.6964285714285712</v>
      </c>
    </row>
    <row r="168" spans="1:28" x14ac:dyDescent="0.25">
      <c r="A168" s="8" t="s">
        <v>14</v>
      </c>
      <c r="B168" s="8"/>
      <c r="C168" s="40">
        <v>2.057877813504823</v>
      </c>
      <c r="D168" s="40">
        <v>72.625937834941041</v>
      </c>
      <c r="E168" s="40">
        <v>2.7554535017221582</v>
      </c>
      <c r="F168" s="40">
        <v>63.576158940397356</v>
      </c>
      <c r="G168" s="41">
        <v>0.30010718113612006</v>
      </c>
      <c r="H168" s="41">
        <v>29.517684887459804</v>
      </c>
      <c r="I168" s="41">
        <v>1.0064701653486701</v>
      </c>
      <c r="J168" s="41">
        <v>9.2715231788079464</v>
      </c>
      <c r="K168" s="9"/>
      <c r="L168" s="41">
        <v>0.27867095391211144</v>
      </c>
      <c r="M168" s="41">
        <v>16.613076098606644</v>
      </c>
      <c r="N168" s="41">
        <v>1.6497461928934012</v>
      </c>
      <c r="O168" s="41">
        <v>8.6092715231788084</v>
      </c>
      <c r="P168" s="41">
        <v>0.49303322615219725</v>
      </c>
      <c r="Q168" s="41">
        <v>23.708467309753484</v>
      </c>
      <c r="R168" s="41">
        <v>2.0372010628875112</v>
      </c>
      <c r="S168" s="41">
        <v>15.231788079470199</v>
      </c>
      <c r="T168" s="9"/>
      <c r="U168" s="41">
        <v>0.23579849946409431</v>
      </c>
      <c r="V168" s="41">
        <v>4.265809217577706</v>
      </c>
      <c r="W168" s="41">
        <v>5.2380952380952381</v>
      </c>
      <c r="X168" s="41">
        <v>7.2847682119205297</v>
      </c>
      <c r="Y168" s="41">
        <v>0.17148981779206859</v>
      </c>
      <c r="Z168" s="41">
        <v>4.437299035369775</v>
      </c>
      <c r="AA168" s="41">
        <v>3.7209302325581395</v>
      </c>
      <c r="AB168" s="41">
        <v>5.298013245033113</v>
      </c>
    </row>
    <row r="169" spans="1:28" x14ac:dyDescent="0.25">
      <c r="A169" s="8" t="s">
        <v>15</v>
      </c>
      <c r="B169" s="8"/>
      <c r="C169" s="40">
        <v>3.9497307001795332</v>
      </c>
      <c r="D169" s="40">
        <v>78.994614003590669</v>
      </c>
      <c r="E169" s="40">
        <v>4.7619047619047619</v>
      </c>
      <c r="F169" s="40">
        <v>78.571428571428569</v>
      </c>
      <c r="G169" s="41">
        <v>0</v>
      </c>
      <c r="H169" s="41">
        <v>24.95511669658887</v>
      </c>
      <c r="I169" s="41">
        <v>0</v>
      </c>
      <c r="J169" s="41">
        <v>0</v>
      </c>
      <c r="K169" s="9"/>
      <c r="L169" s="41">
        <v>0.53859964093357271</v>
      </c>
      <c r="M169" s="41">
        <v>25.493716337522443</v>
      </c>
      <c r="N169" s="41">
        <v>2.0689655172413794</v>
      </c>
      <c r="O169" s="41">
        <v>10.714285714285714</v>
      </c>
      <c r="P169" s="41">
        <v>0.71813285457809695</v>
      </c>
      <c r="Q169" s="41">
        <v>34.290843806104128</v>
      </c>
      <c r="R169" s="41">
        <v>2.0512820512820511</v>
      </c>
      <c r="S169" s="41">
        <v>14.285714285714285</v>
      </c>
      <c r="T169" s="9"/>
      <c r="U169" s="41">
        <v>0.35906642728904847</v>
      </c>
      <c r="V169" s="41">
        <v>3.5906642728904847</v>
      </c>
      <c r="W169" s="41">
        <v>9.0909090909090917</v>
      </c>
      <c r="X169" s="41">
        <v>7.1428571428571423</v>
      </c>
      <c r="Y169" s="41">
        <v>0.17953321364452424</v>
      </c>
      <c r="Z169" s="41">
        <v>3.9497307001795332</v>
      </c>
      <c r="AA169" s="41">
        <v>4.3478260869565215</v>
      </c>
      <c r="AB169" s="41">
        <v>3.5714285714285712</v>
      </c>
    </row>
    <row r="170" spans="1:28" x14ac:dyDescent="0.25">
      <c r="A170" s="8" t="s">
        <v>16</v>
      </c>
      <c r="B170" s="8"/>
      <c r="C170" s="40">
        <v>1.6320204230488695</v>
      </c>
      <c r="D170" s="40">
        <v>73.522975929978116</v>
      </c>
      <c r="E170" s="40">
        <v>2.1715394880504673</v>
      </c>
      <c r="F170" s="40">
        <v>61.512027491408936</v>
      </c>
      <c r="G170" s="41">
        <v>0.13676148796498905</v>
      </c>
      <c r="H170" s="41">
        <v>17.368708971553609</v>
      </c>
      <c r="I170" s="41">
        <v>0.78125</v>
      </c>
      <c r="J170" s="41">
        <v>5.1546391752577314</v>
      </c>
      <c r="K170" s="9"/>
      <c r="L170" s="41">
        <v>0.39204959883296869</v>
      </c>
      <c r="M170" s="41">
        <v>20.714806710430341</v>
      </c>
      <c r="N170" s="41">
        <v>1.8574514038876888</v>
      </c>
      <c r="O170" s="41">
        <v>14.776632302405499</v>
      </c>
      <c r="P170" s="41">
        <v>0.31911013858497445</v>
      </c>
      <c r="Q170" s="41">
        <v>26.13967906637491</v>
      </c>
      <c r="R170" s="41">
        <v>1.2060647829083391</v>
      </c>
      <c r="S170" s="41">
        <v>12.027491408934708</v>
      </c>
      <c r="T170" s="9"/>
      <c r="U170" s="41">
        <v>0.23705324580598103</v>
      </c>
      <c r="V170" s="41">
        <v>5.9536834427425234</v>
      </c>
      <c r="W170" s="41">
        <v>3.8291605301914582</v>
      </c>
      <c r="X170" s="41">
        <v>8.934707903780069</v>
      </c>
      <c r="Y170" s="41">
        <v>0.23705324580598103</v>
      </c>
      <c r="Z170" s="41">
        <v>6.3274981765134939</v>
      </c>
      <c r="AA170" s="41">
        <v>3.6111111111111107</v>
      </c>
      <c r="AB170" s="41">
        <v>8.934707903780069</v>
      </c>
    </row>
    <row r="171" spans="1:28" x14ac:dyDescent="0.25">
      <c r="A171" s="8" t="s">
        <v>17</v>
      </c>
      <c r="B171" s="8"/>
      <c r="C171" s="40">
        <v>2.1756021756021755</v>
      </c>
      <c r="D171" s="40">
        <v>78.813778813778811</v>
      </c>
      <c r="E171" s="40">
        <v>2.6862807803006077</v>
      </c>
      <c r="F171" s="40">
        <v>68.292682926829272</v>
      </c>
      <c r="G171" s="41">
        <v>0.12950012950012948</v>
      </c>
      <c r="H171" s="41">
        <v>22.291288957955622</v>
      </c>
      <c r="I171" s="41">
        <v>0.57758952637658834</v>
      </c>
      <c r="J171" s="41">
        <v>4.0650406504065035</v>
      </c>
      <c r="K171" s="9"/>
      <c r="L171" s="41">
        <v>0.45756712423379092</v>
      </c>
      <c r="M171" s="41">
        <v>25.433825433825437</v>
      </c>
      <c r="N171" s="41">
        <v>1.7672557519173058</v>
      </c>
      <c r="O171" s="41">
        <v>14.363143631436316</v>
      </c>
      <c r="P171" s="41">
        <v>0.38850038850038848</v>
      </c>
      <c r="Q171" s="41">
        <v>33.816800483467155</v>
      </c>
      <c r="R171" s="41">
        <v>1.1357900050479555</v>
      </c>
      <c r="S171" s="41">
        <v>12.195121951219512</v>
      </c>
      <c r="T171" s="9"/>
      <c r="U171" s="41">
        <v>0.26763360096693434</v>
      </c>
      <c r="V171" s="41">
        <v>3.0993697660364328</v>
      </c>
      <c r="W171" s="41">
        <v>7.948717948717948</v>
      </c>
      <c r="X171" s="41">
        <v>8.4010840108401084</v>
      </c>
      <c r="Y171" s="41">
        <v>0.11223344556677892</v>
      </c>
      <c r="Z171" s="41">
        <v>3.5655702322368992</v>
      </c>
      <c r="AA171" s="41">
        <v>3.051643192488263</v>
      </c>
      <c r="AB171" s="41">
        <v>3.5230352303523031</v>
      </c>
    </row>
    <row r="172" spans="1:28" x14ac:dyDescent="0.25">
      <c r="A172" s="8" t="s">
        <v>18</v>
      </c>
      <c r="B172" s="8"/>
      <c r="C172" s="40">
        <v>3.8002171552660156</v>
      </c>
      <c r="D172" s="40">
        <v>78.501628664495115</v>
      </c>
      <c r="E172" s="40">
        <v>4.6174142480211078</v>
      </c>
      <c r="F172" s="40">
        <v>66.037735849056602</v>
      </c>
      <c r="G172" s="41">
        <v>0.21715526601520088</v>
      </c>
      <c r="H172" s="41">
        <v>24.321389793702497</v>
      </c>
      <c r="I172" s="41">
        <v>0.88495575221238942</v>
      </c>
      <c r="J172" s="41">
        <v>3.7735849056603774</v>
      </c>
      <c r="K172" s="9"/>
      <c r="L172" s="41">
        <v>1.1943539630836049</v>
      </c>
      <c r="M172" s="41">
        <v>24.429967426710096</v>
      </c>
      <c r="N172" s="41">
        <v>4.6610169491525424</v>
      </c>
      <c r="O172" s="41">
        <v>20.754716981132077</v>
      </c>
      <c r="P172" s="41">
        <v>0.43431053203040176</v>
      </c>
      <c r="Q172" s="41">
        <v>31.270358306188921</v>
      </c>
      <c r="R172" s="41">
        <v>1.3698630136986301</v>
      </c>
      <c r="S172" s="41">
        <v>7.5471698113207548</v>
      </c>
      <c r="T172" s="9"/>
      <c r="U172" s="41">
        <v>0.32573289902280134</v>
      </c>
      <c r="V172" s="41">
        <v>3.6916395222584151</v>
      </c>
      <c r="W172" s="41">
        <v>8.1081081081081088</v>
      </c>
      <c r="X172" s="41">
        <v>5.6603773584905666</v>
      </c>
      <c r="Y172" s="41">
        <v>0.43431053203040176</v>
      </c>
      <c r="Z172" s="41">
        <v>3.0401737242128122</v>
      </c>
      <c r="AA172" s="41">
        <v>12.5</v>
      </c>
      <c r="AB172" s="41">
        <v>7.5471698113207548</v>
      </c>
    </row>
    <row r="173" spans="1:28" x14ac:dyDescent="0.25">
      <c r="A173" s="8" t="s">
        <v>19</v>
      </c>
      <c r="B173" s="8"/>
      <c r="C173" s="40">
        <v>2.3675006725854186</v>
      </c>
      <c r="D173" s="40">
        <v>77.078288942695721</v>
      </c>
      <c r="E173" s="40">
        <v>2.9800203183203524</v>
      </c>
      <c r="F173" s="40">
        <v>57.51633986928104</v>
      </c>
      <c r="G173" s="41">
        <v>0.13451708366962603</v>
      </c>
      <c r="H173" s="41">
        <v>24.132364810330913</v>
      </c>
      <c r="I173" s="41">
        <v>0.55432372505543237</v>
      </c>
      <c r="J173" s="41">
        <v>3.2679738562091507</v>
      </c>
      <c r="K173" s="9"/>
      <c r="L173" s="41">
        <v>0.91471616895345709</v>
      </c>
      <c r="M173" s="41">
        <v>24.858757062146893</v>
      </c>
      <c r="N173" s="41">
        <v>3.5490605427974948</v>
      </c>
      <c r="O173" s="41">
        <v>22.222222222222221</v>
      </c>
      <c r="P173" s="41">
        <v>0.51116491794457897</v>
      </c>
      <c r="Q173" s="41">
        <v>31.961259079903147</v>
      </c>
      <c r="R173" s="41">
        <v>1.5741507870753937</v>
      </c>
      <c r="S173" s="41">
        <v>12.418300653594772</v>
      </c>
      <c r="T173" s="9"/>
      <c r="U173" s="41">
        <v>0.64568200161420497</v>
      </c>
      <c r="V173" s="41">
        <v>3.6050578423459783</v>
      </c>
      <c r="W173" s="41">
        <v>15.18987341772152</v>
      </c>
      <c r="X173" s="41">
        <v>15.686274509803921</v>
      </c>
      <c r="Y173" s="41">
        <v>0.40355125100887806</v>
      </c>
      <c r="Z173" s="41">
        <v>3.25531342480495</v>
      </c>
      <c r="AA173" s="41">
        <v>11.029411764705882</v>
      </c>
      <c r="AB173" s="41">
        <v>9.8039215686274517</v>
      </c>
    </row>
    <row r="174" spans="1:28" x14ac:dyDescent="0.25">
      <c r="A174" s="8" t="s">
        <v>20</v>
      </c>
      <c r="B174" s="8"/>
      <c r="C174" s="40">
        <v>1.5137646975990986</v>
      </c>
      <c r="D174" s="40">
        <v>73.737942688164466</v>
      </c>
      <c r="E174" s="40">
        <v>2.0116017964071857</v>
      </c>
      <c r="F174" s="40">
        <v>63.798219584569736</v>
      </c>
      <c r="G174" s="41">
        <v>0.11969302260085898</v>
      </c>
      <c r="H174" s="41">
        <v>22.34035063014856</v>
      </c>
      <c r="I174" s="41">
        <v>0.5329153605015674</v>
      </c>
      <c r="J174" s="41">
        <v>5.0445103857566762</v>
      </c>
      <c r="K174" s="9"/>
      <c r="L174" s="41">
        <v>0.4083644300499894</v>
      </c>
      <c r="M174" s="41">
        <v>18.587622333309863</v>
      </c>
      <c r="N174" s="41">
        <v>2.1497405485544849</v>
      </c>
      <c r="O174" s="41">
        <v>17.210682492581604</v>
      </c>
      <c r="P174" s="41">
        <v>0.39428289797930016</v>
      </c>
      <c r="Q174" s="41">
        <v>25.895937477997606</v>
      </c>
      <c r="R174" s="41">
        <v>1.4997321906802357</v>
      </c>
      <c r="S174" s="41">
        <v>16.61721068249258</v>
      </c>
      <c r="T174" s="9"/>
      <c r="U174" s="41">
        <v>0.14785608674223755</v>
      </c>
      <c r="V174" s="41">
        <v>4.2174188551714424</v>
      </c>
      <c r="W174" s="41">
        <v>3.3870967741935489</v>
      </c>
      <c r="X174" s="41">
        <v>6.2314540059347179</v>
      </c>
      <c r="Y174" s="41">
        <v>0.11265225656551432</v>
      </c>
      <c r="Z174" s="41">
        <v>4.45680490037316</v>
      </c>
      <c r="AA174" s="41">
        <v>2.4653312788906012</v>
      </c>
      <c r="AB174" s="41">
        <v>4.7477744807121667</v>
      </c>
    </row>
    <row r="175" spans="1:28" x14ac:dyDescent="0.25">
      <c r="A175" s="8" t="s">
        <v>21</v>
      </c>
      <c r="B175" s="8"/>
      <c r="C175" s="40">
        <v>2.0659515295987285</v>
      </c>
      <c r="D175" s="40">
        <v>68.990862137465243</v>
      </c>
      <c r="E175" s="40">
        <v>2.907464355605256</v>
      </c>
      <c r="F175" s="40">
        <v>67.973856209150327</v>
      </c>
      <c r="G175" s="41">
        <v>0.13905442987683753</v>
      </c>
      <c r="H175" s="41">
        <v>26.758045292014305</v>
      </c>
      <c r="I175" s="41">
        <v>0.51698670605612995</v>
      </c>
      <c r="J175" s="41">
        <v>4.5751633986928102</v>
      </c>
      <c r="K175" s="9"/>
      <c r="L175" s="41">
        <v>0.67540723083035359</v>
      </c>
      <c r="M175" s="41">
        <v>19.189511323003575</v>
      </c>
      <c r="N175" s="41">
        <v>3.4000000000000004</v>
      </c>
      <c r="O175" s="41">
        <v>22.222222222222221</v>
      </c>
      <c r="P175" s="41">
        <v>0.41716328963051252</v>
      </c>
      <c r="Q175" s="41">
        <v>26.936829558998809</v>
      </c>
      <c r="R175" s="41">
        <v>1.5250544662309369</v>
      </c>
      <c r="S175" s="41">
        <v>13.725490196078432</v>
      </c>
      <c r="T175" s="9"/>
      <c r="U175" s="41">
        <v>0.13905442987683753</v>
      </c>
      <c r="V175" s="41">
        <v>3.6948748510131106</v>
      </c>
      <c r="W175" s="41">
        <v>3.6269430051813467</v>
      </c>
      <c r="X175" s="41">
        <v>4.5751633986928102</v>
      </c>
      <c r="Y175" s="41">
        <v>0.13905442987683753</v>
      </c>
      <c r="Z175" s="41">
        <v>6.0588001589193485</v>
      </c>
      <c r="AA175" s="41">
        <v>2.2435897435897436</v>
      </c>
      <c r="AB175" s="41">
        <v>4.5751633986928102</v>
      </c>
    </row>
    <row r="176" spans="1:28" s="97" customFormat="1" ht="20.399999999999999" x14ac:dyDescent="0.25">
      <c r="A176" s="91" t="s">
        <v>22</v>
      </c>
      <c r="B176" s="18"/>
      <c r="C176" s="57">
        <v>1.9187577447335811</v>
      </c>
      <c r="D176" s="57">
        <v>74.649550805452293</v>
      </c>
      <c r="E176" s="57">
        <v>2.5059424467708489</v>
      </c>
      <c r="F176" s="86">
        <v>64.560260586319217</v>
      </c>
      <c r="G176" s="48">
        <v>0.14521375464684014</v>
      </c>
      <c r="H176" s="110">
        <v>22.544919454770756</v>
      </c>
      <c r="I176" s="48">
        <v>0.63998634695793155</v>
      </c>
      <c r="J176" s="110">
        <v>4.8859934853420199</v>
      </c>
      <c r="K176" s="20"/>
      <c r="L176" s="57">
        <v>0.48210966542750927</v>
      </c>
      <c r="M176" s="57">
        <v>21.085037174721187</v>
      </c>
      <c r="N176" s="57">
        <v>2.2353891731753297</v>
      </c>
      <c r="O176" s="57">
        <v>16.221498371335503</v>
      </c>
      <c r="P176" s="57">
        <v>0.40078996282527879</v>
      </c>
      <c r="Q176" s="57">
        <v>28.250851920693925</v>
      </c>
      <c r="R176" s="57">
        <v>1.3988376807676712</v>
      </c>
      <c r="S176" s="57">
        <v>13.485342019543975</v>
      </c>
      <c r="T176" s="20"/>
      <c r="U176" s="57">
        <v>0.24202292441140022</v>
      </c>
      <c r="V176" s="43">
        <v>4.2286245353159853</v>
      </c>
      <c r="W176" s="57">
        <v>5.4135989605889989</v>
      </c>
      <c r="X176" s="43">
        <v>8.1433224755700326</v>
      </c>
      <c r="Y176" s="57">
        <v>0.17425650557620817</v>
      </c>
      <c r="Z176" s="43">
        <v>4.6913723667905822</v>
      </c>
      <c r="AA176" s="57">
        <v>3.5813768404297655</v>
      </c>
      <c r="AB176" s="43">
        <v>5.8631921824104234</v>
      </c>
    </row>
    <row r="177" spans="1:28" x14ac:dyDescent="0.25">
      <c r="A177" s="89" t="s">
        <v>54</v>
      </c>
      <c r="B177" s="67"/>
      <c r="C177" s="60">
        <v>1.4026305622280828</v>
      </c>
      <c r="D177" s="60">
        <v>71.564814970351591</v>
      </c>
      <c r="E177" s="60">
        <v>1.9222689680178182</v>
      </c>
      <c r="F177" s="60">
        <v>64.503669370413292</v>
      </c>
      <c r="G177" s="60">
        <v>0.16881960659152373</v>
      </c>
      <c r="H177" s="60">
        <v>26.456804018074614</v>
      </c>
      <c r="I177" s="60">
        <v>0.6340493990725844</v>
      </c>
      <c r="J177" s="60">
        <v>7.7636152954808804</v>
      </c>
      <c r="K177" s="60"/>
      <c r="L177" s="60">
        <v>0.25448925769767011</v>
      </c>
      <c r="M177" s="60">
        <v>13.747459306915724</v>
      </c>
      <c r="N177" s="60">
        <v>1.8175274428648551</v>
      </c>
      <c r="O177" s="60">
        <v>11.703360370799537</v>
      </c>
      <c r="P177" s="60">
        <v>0.23643143908215888</v>
      </c>
      <c r="Q177" s="60">
        <v>19.210159412742943</v>
      </c>
      <c r="R177" s="60">
        <v>1.2157989072926338</v>
      </c>
      <c r="S177" s="60">
        <v>10.872923908845115</v>
      </c>
      <c r="T177" s="60"/>
      <c r="U177" s="60">
        <v>0.18729737447716316</v>
      </c>
      <c r="V177" s="60">
        <v>4.1281013253598964</v>
      </c>
      <c r="W177" s="60">
        <v>4.3402101985208255</v>
      </c>
      <c r="X177" s="60">
        <v>8.6133642332947087</v>
      </c>
      <c r="Y177" s="60">
        <v>0.13102417227998855</v>
      </c>
      <c r="Z177" s="60">
        <v>4.7168702020795887</v>
      </c>
      <c r="AA177" s="60">
        <v>2.7027027027027026</v>
      </c>
      <c r="AB177" s="60">
        <v>6.0254924681344146</v>
      </c>
    </row>
    <row r="179" spans="1:28" x14ac:dyDescent="0.25">
      <c r="A179" s="333" t="s">
        <v>55</v>
      </c>
      <c r="B179" s="333"/>
      <c r="C179" s="333"/>
      <c r="D179" s="333"/>
      <c r="E179" s="333"/>
      <c r="F179" s="333"/>
    </row>
    <row r="180" spans="1:28" x14ac:dyDescent="0.25">
      <c r="A180" s="324" t="s">
        <v>27</v>
      </c>
      <c r="B180" s="1"/>
      <c r="C180" s="328" t="s">
        <v>30</v>
      </c>
      <c r="D180" s="367"/>
      <c r="E180" s="367"/>
      <c r="F180" s="367"/>
      <c r="G180" s="367"/>
      <c r="H180" s="367"/>
      <c r="I180" s="367"/>
      <c r="J180" s="367"/>
      <c r="K180" s="3"/>
      <c r="L180" s="328" t="s">
        <v>35</v>
      </c>
      <c r="M180" s="367"/>
      <c r="N180" s="367"/>
      <c r="O180" s="367"/>
      <c r="P180" s="367"/>
      <c r="Q180" s="367"/>
      <c r="R180" s="367"/>
      <c r="S180" s="367"/>
      <c r="T180" s="4"/>
      <c r="U180" s="328" t="s">
        <v>36</v>
      </c>
      <c r="V180" s="328"/>
      <c r="W180" s="328"/>
      <c r="X180" s="328"/>
      <c r="Y180" s="367"/>
      <c r="Z180" s="367"/>
      <c r="AA180" s="367"/>
      <c r="AB180" s="367"/>
    </row>
    <row r="181" spans="1:28" x14ac:dyDescent="0.25">
      <c r="A181" s="324"/>
      <c r="B181" s="1"/>
      <c r="C181" s="327" t="s">
        <v>33</v>
      </c>
      <c r="D181" s="327"/>
      <c r="E181" s="327"/>
      <c r="F181" s="327"/>
      <c r="G181" s="327" t="s">
        <v>34</v>
      </c>
      <c r="H181" s="327"/>
      <c r="I181" s="327"/>
      <c r="J181" s="327"/>
      <c r="K181" s="45"/>
      <c r="L181" s="327" t="s">
        <v>33</v>
      </c>
      <c r="M181" s="327"/>
      <c r="N181" s="327"/>
      <c r="O181" s="327"/>
      <c r="P181" s="327" t="s">
        <v>34</v>
      </c>
      <c r="Q181" s="327"/>
      <c r="R181" s="327"/>
      <c r="S181" s="327"/>
      <c r="T181" s="5"/>
      <c r="U181" s="327" t="s">
        <v>33</v>
      </c>
      <c r="V181" s="327"/>
      <c r="W181" s="327"/>
      <c r="X181" s="327"/>
      <c r="Y181" s="327" t="s">
        <v>34</v>
      </c>
      <c r="Z181" s="327"/>
      <c r="AA181" s="327"/>
      <c r="AB181" s="327"/>
    </row>
    <row r="182" spans="1:28" ht="31.2" x14ac:dyDescent="0.25">
      <c r="A182" s="327"/>
      <c r="B182" s="2"/>
      <c r="C182" s="46" t="s">
        <v>41</v>
      </c>
      <c r="D182" s="46" t="s">
        <v>42</v>
      </c>
      <c r="E182" s="46" t="s">
        <v>43</v>
      </c>
      <c r="F182" s="46" t="s">
        <v>44</v>
      </c>
      <c r="G182" s="46" t="s">
        <v>41</v>
      </c>
      <c r="H182" s="46" t="s">
        <v>42</v>
      </c>
      <c r="I182" s="46" t="s">
        <v>43</v>
      </c>
      <c r="J182" s="46" t="s">
        <v>44</v>
      </c>
      <c r="K182" s="7"/>
      <c r="L182" s="46" t="s">
        <v>41</v>
      </c>
      <c r="M182" s="46" t="s">
        <v>42</v>
      </c>
      <c r="N182" s="46" t="s">
        <v>43</v>
      </c>
      <c r="O182" s="46" t="s">
        <v>44</v>
      </c>
      <c r="P182" s="46" t="s">
        <v>41</v>
      </c>
      <c r="Q182" s="46" t="s">
        <v>42</v>
      </c>
      <c r="R182" s="46" t="s">
        <v>43</v>
      </c>
      <c r="S182" s="46" t="s">
        <v>44</v>
      </c>
      <c r="T182" s="7"/>
      <c r="U182" s="46" t="s">
        <v>41</v>
      </c>
      <c r="V182" s="46" t="s">
        <v>42</v>
      </c>
      <c r="W182" s="46" t="s">
        <v>43</v>
      </c>
      <c r="X182" s="46" t="s">
        <v>44</v>
      </c>
      <c r="Y182" s="46" t="s">
        <v>41</v>
      </c>
      <c r="Z182" s="46" t="s">
        <v>42</v>
      </c>
      <c r="AA182" s="46" t="s">
        <v>43</v>
      </c>
      <c r="AB182" s="46" t="s">
        <v>44</v>
      </c>
    </row>
    <row r="183" spans="1:28" x14ac:dyDescent="0.25">
      <c r="A183" s="8" t="s">
        <v>0</v>
      </c>
      <c r="B183" s="8"/>
      <c r="C183" s="40">
        <v>1.7346172232466026</v>
      </c>
      <c r="D183" s="40">
        <v>67.622754899952199</v>
      </c>
      <c r="E183" s="40">
        <v>2.5009846396218984</v>
      </c>
      <c r="F183" s="40">
        <v>69.972451790633599</v>
      </c>
      <c r="G183" s="41">
        <v>0.21170525165608139</v>
      </c>
      <c r="H183" s="41">
        <v>29.14703271187598</v>
      </c>
      <c r="I183" s="41">
        <v>0.72109792975110487</v>
      </c>
      <c r="J183" s="41">
        <v>8.5399449035812669</v>
      </c>
      <c r="K183" s="9"/>
      <c r="L183" s="41">
        <v>0.19804684832343097</v>
      </c>
      <c r="M183" s="41">
        <v>15.167656900908282</v>
      </c>
      <c r="N183" s="41">
        <v>1.288888888888889</v>
      </c>
      <c r="O183" s="41">
        <v>7.9889807162534439</v>
      </c>
      <c r="P183" s="41">
        <v>0.21853445332240662</v>
      </c>
      <c r="Q183" s="41">
        <v>22.741241548862938</v>
      </c>
      <c r="R183" s="41">
        <v>0.95181439619274244</v>
      </c>
      <c r="S183" s="40">
        <v>8.8154269972451793</v>
      </c>
      <c r="T183" s="9"/>
      <c r="U183" s="41">
        <v>0.17755924332445536</v>
      </c>
      <c r="V183" s="41">
        <v>5.0877552414122791</v>
      </c>
      <c r="W183" s="41">
        <v>3.3722438391699092</v>
      </c>
      <c r="X183" s="41">
        <v>7.1625344352617084</v>
      </c>
      <c r="Y183" s="41">
        <v>0.13658403332650412</v>
      </c>
      <c r="Z183" s="41">
        <v>6.1257938946937101</v>
      </c>
      <c r="AA183" s="41">
        <v>2.1810250817884405</v>
      </c>
      <c r="AB183" s="40">
        <v>5.5096418732782375</v>
      </c>
    </row>
    <row r="184" spans="1:28" x14ac:dyDescent="0.25">
      <c r="A184" s="8" t="s">
        <v>1</v>
      </c>
      <c r="B184" s="8"/>
      <c r="C184" s="40">
        <v>1.9230769230769231</v>
      </c>
      <c r="D184" s="40">
        <v>67.582417582417591</v>
      </c>
      <c r="E184" s="40">
        <v>2.766798418972332</v>
      </c>
      <c r="F184" s="40">
        <v>70</v>
      </c>
      <c r="G184" s="41">
        <v>0</v>
      </c>
      <c r="H184" s="41">
        <v>27.747252747252748</v>
      </c>
      <c r="I184" s="41">
        <v>0</v>
      </c>
      <c r="J184" s="41">
        <v>0</v>
      </c>
      <c r="K184" s="9"/>
      <c r="L184" s="41">
        <v>0.27472527472527475</v>
      </c>
      <c r="M184" s="41">
        <v>13.461538461538462</v>
      </c>
      <c r="N184" s="41">
        <v>2</v>
      </c>
      <c r="O184" s="41">
        <v>10</v>
      </c>
      <c r="P184" s="41">
        <v>0.27472527472527475</v>
      </c>
      <c r="Q184" s="41">
        <v>16.208791208791208</v>
      </c>
      <c r="R184" s="41">
        <v>1.6666666666666667</v>
      </c>
      <c r="S184" s="40">
        <v>10</v>
      </c>
      <c r="T184" s="9"/>
      <c r="U184" s="41">
        <v>0</v>
      </c>
      <c r="V184" s="41">
        <v>4.6703296703296706</v>
      </c>
      <c r="W184" s="41">
        <v>0</v>
      </c>
      <c r="X184" s="41">
        <v>0</v>
      </c>
      <c r="Y184" s="41">
        <v>0.27472527472527475</v>
      </c>
      <c r="Z184" s="41">
        <v>6.3186813186813184</v>
      </c>
      <c r="AA184" s="41">
        <v>4.1666666666666661</v>
      </c>
      <c r="AB184" s="40">
        <v>10</v>
      </c>
    </row>
    <row r="185" spans="1:28" x14ac:dyDescent="0.25">
      <c r="A185" s="8" t="s">
        <v>2</v>
      </c>
      <c r="B185" s="8"/>
      <c r="C185" s="40">
        <v>1.1412459720730397</v>
      </c>
      <c r="D185" s="40">
        <v>71.388292158968852</v>
      </c>
      <c r="E185" s="40">
        <v>1.5734912995186967</v>
      </c>
      <c r="F185" s="40">
        <v>70.054945054945051</v>
      </c>
      <c r="G185" s="41">
        <v>0.13873970640887934</v>
      </c>
      <c r="H185" s="41">
        <v>25.993555316863588</v>
      </c>
      <c r="I185" s="41">
        <v>0.53091282753896218</v>
      </c>
      <c r="J185" s="41">
        <v>8.5164835164835164</v>
      </c>
      <c r="K185" s="9"/>
      <c r="L185" s="41">
        <v>0.10517364840673112</v>
      </c>
      <c r="M185" s="41">
        <v>12.98782670963122</v>
      </c>
      <c r="N185" s="41">
        <v>0.80328149034353102</v>
      </c>
      <c r="O185" s="41">
        <v>6.4560439560439571</v>
      </c>
      <c r="P185" s="41">
        <v>0.10069817400644469</v>
      </c>
      <c r="Q185" s="41">
        <v>15.912549230218403</v>
      </c>
      <c r="R185" s="41">
        <v>0.62884292901062044</v>
      </c>
      <c r="S185" s="40">
        <v>6.1813186813186816</v>
      </c>
      <c r="T185" s="9"/>
      <c r="U185" s="41">
        <v>0.14992839240959541</v>
      </c>
      <c r="V185" s="41">
        <v>4.2606516290726812</v>
      </c>
      <c r="W185" s="41">
        <v>3.3992897006595637</v>
      </c>
      <c r="X185" s="41">
        <v>9.2032967032967044</v>
      </c>
      <c r="Y185" s="41">
        <v>9.6222699606158257E-2</v>
      </c>
      <c r="Z185" s="41">
        <v>4.9431614751163622</v>
      </c>
      <c r="AA185" s="41">
        <v>1.9094138543516874</v>
      </c>
      <c r="AB185" s="40">
        <v>5.906593406593406</v>
      </c>
    </row>
    <row r="186" spans="1:28" x14ac:dyDescent="0.25">
      <c r="A186" s="8" t="s">
        <v>3</v>
      </c>
      <c r="B186" s="8"/>
      <c r="C186" s="40">
        <v>1.6005121638924455</v>
      </c>
      <c r="D186" s="40">
        <v>67.509603072983353</v>
      </c>
      <c r="E186" s="40">
        <v>2.3158869847151458</v>
      </c>
      <c r="F186" s="40">
        <v>61.728395061728392</v>
      </c>
      <c r="G186" s="41">
        <v>0.19206145966709345</v>
      </c>
      <c r="H186" s="41">
        <v>26.12035851472471</v>
      </c>
      <c r="I186" s="41">
        <v>0.72992700729927007</v>
      </c>
      <c r="J186" s="41">
        <v>7.4074074074074066</v>
      </c>
      <c r="K186" s="9"/>
      <c r="L186" s="41">
        <v>0.28809218950064019</v>
      </c>
      <c r="M186" s="41">
        <v>10.403329065300897</v>
      </c>
      <c r="N186" s="41">
        <v>2.6946107784431139</v>
      </c>
      <c r="O186" s="41">
        <v>11.111111111111111</v>
      </c>
      <c r="P186" s="41">
        <v>0.25608194622279129</v>
      </c>
      <c r="Q186" s="41">
        <v>19.686299615877083</v>
      </c>
      <c r="R186" s="41">
        <v>1.2841091492776886</v>
      </c>
      <c r="S186" s="40">
        <v>9.8765432098765427</v>
      </c>
      <c r="T186" s="9"/>
      <c r="U186" s="41">
        <v>0.22407170294494239</v>
      </c>
      <c r="V186" s="41">
        <v>4.4814340588988477</v>
      </c>
      <c r="W186" s="41">
        <v>4.7619047619047619</v>
      </c>
      <c r="X186" s="41">
        <v>8.6419753086419746</v>
      </c>
      <c r="Y186" s="41">
        <v>0.22407170294494239</v>
      </c>
      <c r="Z186" s="41">
        <v>5.3457106274007682</v>
      </c>
      <c r="AA186" s="41">
        <v>4.0229885057471266</v>
      </c>
      <c r="AB186" s="40">
        <v>8.6419753086419746</v>
      </c>
    </row>
    <row r="187" spans="1:28" x14ac:dyDescent="0.25">
      <c r="A187" s="8" t="s">
        <v>4</v>
      </c>
      <c r="B187" s="8"/>
      <c r="C187" s="40">
        <v>1.9207748394819892</v>
      </c>
      <c r="D187" s="40">
        <v>72.064424855805854</v>
      </c>
      <c r="E187" s="40">
        <v>2.5961609178495255</v>
      </c>
      <c r="F187" s="40">
        <v>71.602434077079096</v>
      </c>
      <c r="G187" s="41">
        <v>0.2938295788442703</v>
      </c>
      <c r="H187" s="41">
        <v>29.464577211883775</v>
      </c>
      <c r="I187" s="41">
        <v>0.98738343390016459</v>
      </c>
      <c r="J187" s="41">
        <v>10.953346855983773</v>
      </c>
      <c r="K187" s="9"/>
      <c r="L187" s="41">
        <v>0.22853411687887693</v>
      </c>
      <c r="M187" s="41">
        <v>12.569376428338231</v>
      </c>
      <c r="N187" s="41">
        <v>1.7857142857142856</v>
      </c>
      <c r="O187" s="41">
        <v>8.5192697768762677</v>
      </c>
      <c r="P187" s="41">
        <v>0.16323865491348349</v>
      </c>
      <c r="Q187" s="41">
        <v>17.564479268690825</v>
      </c>
      <c r="R187" s="41">
        <v>0.92081031307550654</v>
      </c>
      <c r="S187" s="40">
        <v>6.0851926977687629</v>
      </c>
      <c r="T187" s="9"/>
      <c r="U187" s="41">
        <v>0.17956252040483187</v>
      </c>
      <c r="V187" s="41">
        <v>2.77505713352922</v>
      </c>
      <c r="W187" s="41">
        <v>6.0773480662983426</v>
      </c>
      <c r="X187" s="41">
        <v>6.6937119675456387</v>
      </c>
      <c r="Y187" s="41">
        <v>0.14147350092501906</v>
      </c>
      <c r="Z187" s="41">
        <v>3.3735988682119924</v>
      </c>
      <c r="AA187" s="41">
        <v>4.0247678018575854</v>
      </c>
      <c r="AB187" s="40">
        <v>5.2738336713995944</v>
      </c>
    </row>
    <row r="188" spans="1:28" x14ac:dyDescent="0.25">
      <c r="A188" s="8" t="s">
        <v>5</v>
      </c>
      <c r="B188" s="8"/>
      <c r="C188" s="40">
        <v>1.6726403823178015</v>
      </c>
      <c r="D188" s="40">
        <v>67.502986857825562</v>
      </c>
      <c r="E188" s="40">
        <v>2.4179620034542317</v>
      </c>
      <c r="F188" s="40">
        <v>69.421487603305792</v>
      </c>
      <c r="G188" s="41">
        <v>0.1991238550378335</v>
      </c>
      <c r="H188" s="41">
        <v>27.518916766228596</v>
      </c>
      <c r="I188" s="41">
        <v>0.7183908045977011</v>
      </c>
      <c r="J188" s="41">
        <v>8.2644628099173563</v>
      </c>
      <c r="K188" s="9"/>
      <c r="L188" s="41">
        <v>0.15929908403026682</v>
      </c>
      <c r="M188" s="41">
        <v>13.460772600557547</v>
      </c>
      <c r="N188" s="41">
        <v>1.1695906432748537</v>
      </c>
      <c r="O188" s="41">
        <v>6.6115702479338845</v>
      </c>
      <c r="P188" s="41">
        <v>0.17921146953405018</v>
      </c>
      <c r="Q188" s="41">
        <v>16.407805655117482</v>
      </c>
      <c r="R188" s="41">
        <v>1.0804321728691477</v>
      </c>
      <c r="S188" s="40">
        <v>7.4380165289256199</v>
      </c>
      <c r="T188" s="9"/>
      <c r="U188" s="41">
        <v>0.15929908403026682</v>
      </c>
      <c r="V188" s="41">
        <v>5.2369573874950222</v>
      </c>
      <c r="W188" s="41">
        <v>2.9520295202952029</v>
      </c>
      <c r="X188" s="41">
        <v>6.6115702479338845</v>
      </c>
      <c r="Y188" s="41">
        <v>9.9561927518916751E-2</v>
      </c>
      <c r="Z188" s="41">
        <v>4.0223018717642374</v>
      </c>
      <c r="AA188" s="41">
        <v>2.4154589371980677</v>
      </c>
      <c r="AB188" s="40">
        <v>4.1322314049586781</v>
      </c>
    </row>
    <row r="189" spans="1:28" x14ac:dyDescent="0.25">
      <c r="A189" s="8" t="s">
        <v>6</v>
      </c>
      <c r="B189" s="8"/>
      <c r="C189" s="40">
        <v>0.69089816761790324</v>
      </c>
      <c r="D189" s="40">
        <v>64.944427756082916</v>
      </c>
      <c r="E189" s="40">
        <v>1.0526315789473684</v>
      </c>
      <c r="F189" s="40">
        <v>78.409090909090907</v>
      </c>
      <c r="G189" s="41">
        <v>6.0078101531991591E-2</v>
      </c>
      <c r="H189" s="41">
        <v>24.521878441974568</v>
      </c>
      <c r="I189" s="41">
        <v>0.2443991853360489</v>
      </c>
      <c r="J189" s="41">
        <v>6.8181818181818175</v>
      </c>
      <c r="K189" s="9"/>
      <c r="L189" s="41">
        <v>3.0039050765995796E-2</v>
      </c>
      <c r="M189" s="41">
        <v>8.2907780114148402</v>
      </c>
      <c r="N189" s="41">
        <v>0.36101083032490977</v>
      </c>
      <c r="O189" s="41">
        <v>3.4090909090909087</v>
      </c>
      <c r="P189" s="41">
        <v>4.0052067687994394E-2</v>
      </c>
      <c r="Q189" s="41">
        <v>16.671673175127665</v>
      </c>
      <c r="R189" s="41">
        <v>0.23966446974236069</v>
      </c>
      <c r="S189" s="40">
        <v>4.5454545454545459</v>
      </c>
      <c r="T189" s="9"/>
      <c r="U189" s="41">
        <v>5.0065084609992989E-2</v>
      </c>
      <c r="V189" s="41">
        <v>6.558526083909082</v>
      </c>
      <c r="W189" s="41">
        <v>0.75757575757575757</v>
      </c>
      <c r="X189" s="41">
        <v>5.6818181818181817</v>
      </c>
      <c r="Y189" s="41">
        <v>4.0052067687994394E-2</v>
      </c>
      <c r="Z189" s="41">
        <v>8.2006608591168533</v>
      </c>
      <c r="AA189" s="41">
        <v>0.48602673147023084</v>
      </c>
      <c r="AB189" s="40">
        <v>4.5454545454545459</v>
      </c>
    </row>
    <row r="190" spans="1:28" x14ac:dyDescent="0.25">
      <c r="A190" s="8" t="s">
        <v>7</v>
      </c>
      <c r="B190" s="8"/>
      <c r="C190" s="40">
        <v>1.4908555083643928</v>
      </c>
      <c r="D190" s="40">
        <v>68.440669151425851</v>
      </c>
      <c r="E190" s="40">
        <v>2.1318790282597919</v>
      </c>
      <c r="F190" s="40">
        <v>71.074380165289256</v>
      </c>
      <c r="G190" s="41">
        <v>0.22969576146311868</v>
      </c>
      <c r="H190" s="41">
        <v>31.741353904827946</v>
      </c>
      <c r="I190" s="41">
        <v>0.71844923410600514</v>
      </c>
      <c r="J190" s="41">
        <v>10.950413223140496</v>
      </c>
      <c r="K190" s="9"/>
      <c r="L190" s="41">
        <v>0.22536187917136172</v>
      </c>
      <c r="M190" s="41">
        <v>12.949640287769784</v>
      </c>
      <c r="N190" s="41">
        <v>1.7105263157894739</v>
      </c>
      <c r="O190" s="41">
        <v>10.743801652892563</v>
      </c>
      <c r="P190" s="41">
        <v>0.16468752708676432</v>
      </c>
      <c r="Q190" s="41">
        <v>18.037618098292452</v>
      </c>
      <c r="R190" s="41">
        <v>0.90476190476190477</v>
      </c>
      <c r="S190" s="40">
        <v>7.8512396694214877</v>
      </c>
      <c r="T190" s="9"/>
      <c r="U190" s="41">
        <v>0.12134870416919477</v>
      </c>
      <c r="V190" s="41">
        <v>3.0813903094391955</v>
      </c>
      <c r="W190" s="41">
        <v>3.7889039242219216</v>
      </c>
      <c r="X190" s="41">
        <v>5.785123966942149</v>
      </c>
      <c r="Y190" s="41">
        <v>6.9342116668111298E-2</v>
      </c>
      <c r="Z190" s="41">
        <v>3.6317933604923289</v>
      </c>
      <c r="AA190" s="41">
        <v>1.873536299765808</v>
      </c>
      <c r="AB190" s="40">
        <v>3.3057851239669422</v>
      </c>
    </row>
    <row r="191" spans="1:28" s="97" customFormat="1" x14ac:dyDescent="0.25">
      <c r="A191" s="89" t="s">
        <v>8</v>
      </c>
      <c r="B191" s="18"/>
      <c r="C191" s="42">
        <v>1.4009054325955734</v>
      </c>
      <c r="D191" s="42">
        <v>69.643695506371557</v>
      </c>
      <c r="E191" s="42">
        <v>1.9718675509192609</v>
      </c>
      <c r="F191" s="57">
        <v>70.565878378378372</v>
      </c>
      <c r="G191" s="57">
        <v>0.18611670020120724</v>
      </c>
      <c r="H191" s="43">
        <v>27.9770288397049</v>
      </c>
      <c r="I191" s="57">
        <v>0.66085196320662043</v>
      </c>
      <c r="J191" s="57">
        <v>9.375</v>
      </c>
      <c r="K191" s="20"/>
      <c r="L191" s="43">
        <v>0.16012743125419182</v>
      </c>
      <c r="M191" s="43">
        <v>12.743963782696177</v>
      </c>
      <c r="N191" s="110">
        <v>1.2409043659043659</v>
      </c>
      <c r="O191" s="110">
        <v>8.065878378378379</v>
      </c>
      <c r="P191" s="110">
        <v>0.14000670690811537</v>
      </c>
      <c r="Q191" s="110">
        <v>17.600603621730382</v>
      </c>
      <c r="R191" s="43">
        <v>0.78918765653797074</v>
      </c>
      <c r="S191" s="110">
        <v>7.052364864864864</v>
      </c>
      <c r="T191" s="20"/>
      <c r="U191" s="110">
        <v>0.14587525150905434</v>
      </c>
      <c r="V191" s="57">
        <v>4.1457075788061699</v>
      </c>
      <c r="W191" s="110">
        <v>3.399101386989646</v>
      </c>
      <c r="X191" s="110">
        <v>7.3479729729729728</v>
      </c>
      <c r="Y191" s="110">
        <v>0.102280348759222</v>
      </c>
      <c r="Z191" s="43">
        <v>4.841549295774648</v>
      </c>
      <c r="AA191" s="110">
        <v>2.0688485670680006</v>
      </c>
      <c r="AB191" s="42">
        <v>5.1520270270270272</v>
      </c>
    </row>
    <row r="192" spans="1:28" x14ac:dyDescent="0.25">
      <c r="A192" s="8" t="s">
        <v>9</v>
      </c>
      <c r="B192" s="8"/>
      <c r="C192" s="40">
        <v>0.95996833094165956</v>
      </c>
      <c r="D192" s="40">
        <v>67.182938294819138</v>
      </c>
      <c r="E192" s="40">
        <v>1.408757533948152</v>
      </c>
      <c r="F192" s="40">
        <v>64.026402640264024</v>
      </c>
      <c r="G192" s="41">
        <v>0.10886238804493048</v>
      </c>
      <c r="H192" s="41">
        <v>30.357761393438565</v>
      </c>
      <c r="I192" s="41">
        <v>0.3573168751015105</v>
      </c>
      <c r="J192" s="41">
        <v>7.2607260726072615</v>
      </c>
      <c r="K192" s="9"/>
      <c r="L192" s="41">
        <v>0.13360383987332378</v>
      </c>
      <c r="M192" s="41">
        <v>9.4611311791775936</v>
      </c>
      <c r="N192" s="41">
        <v>1.3924703455389376</v>
      </c>
      <c r="O192" s="41">
        <v>8.9108910891089099</v>
      </c>
      <c r="P192" s="41">
        <v>0.11381067841060913</v>
      </c>
      <c r="Q192" s="41">
        <v>14.285714285714285</v>
      </c>
      <c r="R192" s="41">
        <v>0.7903780068728522</v>
      </c>
      <c r="S192" s="40">
        <v>7.5907590759075907</v>
      </c>
      <c r="T192" s="9"/>
      <c r="U192" s="41">
        <v>0.17319016279875304</v>
      </c>
      <c r="V192" s="41">
        <v>4.047701519125142</v>
      </c>
      <c r="W192" s="41">
        <v>4.1031652989449006</v>
      </c>
      <c r="X192" s="41">
        <v>11.55115511551155</v>
      </c>
      <c r="Y192" s="41">
        <v>0.10391409767925182</v>
      </c>
      <c r="Z192" s="41">
        <v>5.6212578554109554</v>
      </c>
      <c r="AA192" s="41">
        <v>1.8150388936905792</v>
      </c>
      <c r="AB192" s="40">
        <v>6.9306930693069315</v>
      </c>
    </row>
    <row r="193" spans="1:28" x14ac:dyDescent="0.25">
      <c r="A193" s="8" t="s">
        <v>10</v>
      </c>
      <c r="B193" s="8"/>
      <c r="C193" s="40">
        <v>1.6232857542681218</v>
      </c>
      <c r="D193" s="40">
        <v>70.053176602294982</v>
      </c>
      <c r="E193" s="40">
        <v>2.2647403358063256</v>
      </c>
      <c r="F193" s="40">
        <v>67.441860465116278</v>
      </c>
      <c r="G193" s="41">
        <v>0.22390148334732718</v>
      </c>
      <c r="H193" s="41">
        <v>31.626084522809965</v>
      </c>
      <c r="I193" s="41">
        <v>0.70298769771528991</v>
      </c>
      <c r="J193" s="41">
        <v>9.3023255813953494</v>
      </c>
      <c r="K193" s="9"/>
      <c r="L193" s="41">
        <v>0.22390148334732718</v>
      </c>
      <c r="M193" s="41">
        <v>13.378113630002799</v>
      </c>
      <c r="N193" s="41">
        <v>1.6460905349794239</v>
      </c>
      <c r="O193" s="41">
        <v>9.3023255813953494</v>
      </c>
      <c r="P193" s="41">
        <v>0.22390148334732718</v>
      </c>
      <c r="Q193" s="41">
        <v>18.247970892807164</v>
      </c>
      <c r="R193" s="41">
        <v>1.2121212121212122</v>
      </c>
      <c r="S193" s="40">
        <v>9.3023255813953494</v>
      </c>
      <c r="T193" s="9"/>
      <c r="U193" s="41">
        <v>0.13993842709207949</v>
      </c>
      <c r="V193" s="41">
        <v>4.0022390148334734</v>
      </c>
      <c r="W193" s="41">
        <v>3.3783783783783785</v>
      </c>
      <c r="X193" s="41">
        <v>5.8139534883720927</v>
      </c>
      <c r="Y193" s="41">
        <v>0.13993842709207949</v>
      </c>
      <c r="Z193" s="41">
        <v>4.7579065211307023</v>
      </c>
      <c r="AA193" s="41">
        <v>2.8571428571428572</v>
      </c>
      <c r="AB193" s="40">
        <v>5.8139534883720927</v>
      </c>
    </row>
    <row r="194" spans="1:28" x14ac:dyDescent="0.25">
      <c r="A194" s="8" t="s">
        <v>11</v>
      </c>
      <c r="B194" s="8"/>
      <c r="C194" s="40">
        <v>1.272905301440761</v>
      </c>
      <c r="D194" s="40">
        <v>72.289830745558817</v>
      </c>
      <c r="E194" s="40">
        <v>1.7303669899220382</v>
      </c>
      <c r="F194" s="40">
        <v>65.94202898550725</v>
      </c>
      <c r="G194" s="41">
        <v>6.9939851727514338E-2</v>
      </c>
      <c r="H194" s="41">
        <v>30.2419918869772</v>
      </c>
      <c r="I194" s="41">
        <v>0.23073373327180433</v>
      </c>
      <c r="J194" s="41">
        <v>3.6231884057971016</v>
      </c>
      <c r="K194" s="9"/>
      <c r="L194" s="41">
        <v>0.16785564414603441</v>
      </c>
      <c r="M194" s="41">
        <v>13.344523709609735</v>
      </c>
      <c r="N194" s="41">
        <v>1.2422360248447204</v>
      </c>
      <c r="O194" s="41">
        <v>8.695652173913043</v>
      </c>
      <c r="P194" s="41">
        <v>0.20981955518254303</v>
      </c>
      <c r="Q194" s="41">
        <v>19.121555462302421</v>
      </c>
      <c r="R194" s="41">
        <v>1.085383502170767</v>
      </c>
      <c r="S194" s="40">
        <v>10.869565217391305</v>
      </c>
      <c r="T194" s="9"/>
      <c r="U194" s="41">
        <v>0.19583158483704013</v>
      </c>
      <c r="V194" s="41">
        <v>3.70681214155826</v>
      </c>
      <c r="W194" s="41">
        <v>5.0179211469534053</v>
      </c>
      <c r="X194" s="41">
        <v>10.144927536231885</v>
      </c>
      <c r="Y194" s="41">
        <v>0.13987970345502868</v>
      </c>
      <c r="Z194" s="41">
        <v>4.3922226884879008</v>
      </c>
      <c r="AA194" s="41">
        <v>3.0864197530864197</v>
      </c>
      <c r="AB194" s="40">
        <v>7.2463768115942031</v>
      </c>
    </row>
    <row r="195" spans="1:28" x14ac:dyDescent="0.25">
      <c r="A195" s="8" t="s">
        <v>12</v>
      </c>
      <c r="B195" s="8"/>
      <c r="C195" s="40">
        <v>1.1155539128389502</v>
      </c>
      <c r="D195" s="40">
        <v>70.306777326030712</v>
      </c>
      <c r="E195" s="40">
        <v>1.5619119307489651</v>
      </c>
      <c r="F195" s="40">
        <v>68.453608247422679</v>
      </c>
      <c r="G195" s="41">
        <v>0.11088337085447399</v>
      </c>
      <c r="H195" s="41">
        <v>25.661100097442961</v>
      </c>
      <c r="I195" s="41">
        <v>0.43024771838331161</v>
      </c>
      <c r="J195" s="41">
        <v>6.804123711340206</v>
      </c>
      <c r="K195" s="9"/>
      <c r="L195" s="41">
        <v>0.15456469876684251</v>
      </c>
      <c r="M195" s="41">
        <v>13.742817781660563</v>
      </c>
      <c r="N195" s="41">
        <v>1.1121856866537718</v>
      </c>
      <c r="O195" s="41">
        <v>9.4845360824742269</v>
      </c>
      <c r="P195" s="41">
        <v>0.12768388159000033</v>
      </c>
      <c r="Q195" s="41">
        <v>20.056449716071366</v>
      </c>
      <c r="R195" s="41">
        <v>0.63259530547694365</v>
      </c>
      <c r="S195" s="40">
        <v>7.8350515463917523</v>
      </c>
      <c r="T195" s="9"/>
      <c r="U195" s="41">
        <v>0.14784449447263198</v>
      </c>
      <c r="V195" s="41">
        <v>4.3446120762071168</v>
      </c>
      <c r="W195" s="41">
        <v>3.2909498878085266</v>
      </c>
      <c r="X195" s="41">
        <v>9.072164948453608</v>
      </c>
      <c r="Y195" s="41">
        <v>0.11424347300157925</v>
      </c>
      <c r="Z195" s="41">
        <v>5.1006350593058034</v>
      </c>
      <c r="AA195" s="41">
        <v>2.1907216494845358</v>
      </c>
      <c r="AB195" s="40">
        <v>7.0103092783505154</v>
      </c>
    </row>
    <row r="196" spans="1:28" s="97" customFormat="1" x14ac:dyDescent="0.25">
      <c r="A196" s="90" t="s">
        <v>13</v>
      </c>
      <c r="B196" s="22"/>
      <c r="C196" s="110">
        <v>1.1121729387728201</v>
      </c>
      <c r="D196" s="110">
        <v>69.485269887299808</v>
      </c>
      <c r="E196" s="110">
        <v>1.5753728382383831</v>
      </c>
      <c r="F196" s="110">
        <v>66.699604743083</v>
      </c>
      <c r="G196" s="110">
        <v>0.1120411256837804</v>
      </c>
      <c r="H196" s="57">
        <v>28.115731892176893</v>
      </c>
      <c r="I196" s="110">
        <v>0.39691804809712822</v>
      </c>
      <c r="J196" s="43">
        <v>6.7193675889328066</v>
      </c>
      <c r="K196" s="20"/>
      <c r="L196" s="110">
        <v>0.15323271600869967</v>
      </c>
      <c r="M196" s="110">
        <v>12.248731299017992</v>
      </c>
      <c r="N196" s="110">
        <v>1.2355520127540853</v>
      </c>
      <c r="O196" s="43">
        <v>9.1897233201581017</v>
      </c>
      <c r="P196" s="43">
        <v>0.13840374349172874</v>
      </c>
      <c r="Q196" s="43">
        <v>17.918341791339881</v>
      </c>
      <c r="R196" s="110">
        <v>0.76649329318368464</v>
      </c>
      <c r="S196" s="42">
        <v>8.3003952569169961</v>
      </c>
      <c r="T196" s="20"/>
      <c r="U196" s="43">
        <v>0.16147103407368352</v>
      </c>
      <c r="V196" s="57">
        <v>4.150464641138865</v>
      </c>
      <c r="W196" s="43">
        <v>3.7447458922430266</v>
      </c>
      <c r="X196" s="57">
        <v>9.6837944664031621</v>
      </c>
      <c r="Y196" s="43">
        <v>0.11533645290977394</v>
      </c>
      <c r="Z196" s="57">
        <v>5.170368417583866</v>
      </c>
      <c r="AA196" s="43">
        <v>2.1820448877805489</v>
      </c>
      <c r="AB196" s="57">
        <v>6.9169960474308301</v>
      </c>
    </row>
    <row r="197" spans="1:28" x14ac:dyDescent="0.25">
      <c r="A197" s="8" t="s">
        <v>14</v>
      </c>
      <c r="B197" s="8"/>
      <c r="C197" s="40">
        <v>1.6929226428403481</v>
      </c>
      <c r="D197" s="40">
        <v>72.866212085586639</v>
      </c>
      <c r="E197" s="40">
        <v>2.270577105014191</v>
      </c>
      <c r="F197" s="40">
        <v>66.666666666666657</v>
      </c>
      <c r="G197" s="41">
        <v>0.18810251587114979</v>
      </c>
      <c r="H197" s="41">
        <v>30.260992240771223</v>
      </c>
      <c r="I197" s="41">
        <v>0.61776061776061775</v>
      </c>
      <c r="J197" s="41">
        <v>7.4074074074074066</v>
      </c>
      <c r="K197" s="9"/>
      <c r="L197" s="41">
        <v>0.30566658829061838</v>
      </c>
      <c r="M197" s="41">
        <v>16.012226663531624</v>
      </c>
      <c r="N197" s="41">
        <v>1.8731988472622478</v>
      </c>
      <c r="O197" s="41">
        <v>12.037037037037036</v>
      </c>
      <c r="P197" s="41">
        <v>0.25864095932283093</v>
      </c>
      <c r="Q197" s="41">
        <v>22.830942863860805</v>
      </c>
      <c r="R197" s="41">
        <v>1.1201629327902241</v>
      </c>
      <c r="S197" s="40">
        <v>10.185185185185185</v>
      </c>
      <c r="T197" s="9"/>
      <c r="U197" s="41">
        <v>0.18810251587114979</v>
      </c>
      <c r="V197" s="41">
        <v>3.4328709146484835</v>
      </c>
      <c r="W197" s="41">
        <v>5.1948051948051948</v>
      </c>
      <c r="X197" s="41">
        <v>7.4074074074074066</v>
      </c>
      <c r="Y197" s="41">
        <v>0.16458970138725607</v>
      </c>
      <c r="Z197" s="41">
        <v>4.6555372678109572</v>
      </c>
      <c r="AA197" s="41">
        <v>3.4146341463414638</v>
      </c>
      <c r="AB197" s="40">
        <v>6.481481481481481</v>
      </c>
    </row>
    <row r="198" spans="1:28" x14ac:dyDescent="0.25">
      <c r="A198" s="8" t="s">
        <v>15</v>
      </c>
      <c r="B198" s="8"/>
      <c r="C198" s="40">
        <v>2.34375</v>
      </c>
      <c r="D198" s="40">
        <v>82.2265625</v>
      </c>
      <c r="E198" s="40">
        <v>2.7713625866050808</v>
      </c>
      <c r="F198" s="40">
        <v>75</v>
      </c>
      <c r="G198" s="41">
        <v>0.1953125</v>
      </c>
      <c r="H198" s="41">
        <v>24.21875</v>
      </c>
      <c r="I198" s="41">
        <v>0.8</v>
      </c>
      <c r="J198" s="41">
        <v>6.25</v>
      </c>
      <c r="K198" s="9"/>
      <c r="L198" s="41">
        <v>0.78125</v>
      </c>
      <c r="M198" s="41">
        <v>24.0234375</v>
      </c>
      <c r="N198" s="41">
        <v>3.1496062992125982</v>
      </c>
      <c r="O198" s="41">
        <v>25</v>
      </c>
      <c r="P198" s="41">
        <v>0.390625</v>
      </c>
      <c r="Q198" s="41">
        <v>31.0546875</v>
      </c>
      <c r="R198" s="41">
        <v>1.2422360248447204</v>
      </c>
      <c r="S198" s="40">
        <v>12.5</v>
      </c>
      <c r="T198" s="9"/>
      <c r="U198" s="41">
        <v>0.1953125</v>
      </c>
      <c r="V198" s="41">
        <v>2.9296875</v>
      </c>
      <c r="W198" s="41">
        <v>6.25</v>
      </c>
      <c r="X198" s="41">
        <v>6.25</v>
      </c>
      <c r="Y198" s="41">
        <v>0</v>
      </c>
      <c r="Z198" s="41">
        <v>4.296875</v>
      </c>
      <c r="AA198" s="41">
        <v>0</v>
      </c>
      <c r="AB198" s="40">
        <v>0</v>
      </c>
    </row>
    <row r="199" spans="1:28" x14ac:dyDescent="0.25">
      <c r="A199" s="8" t="s">
        <v>16</v>
      </c>
      <c r="B199" s="8"/>
      <c r="C199" s="40">
        <v>1.7290299698528109</v>
      </c>
      <c r="D199" s="40">
        <v>74.720695158716083</v>
      </c>
      <c r="E199" s="40">
        <v>2.2616562282533055</v>
      </c>
      <c r="F199" s="40">
        <v>68.181818181818173</v>
      </c>
      <c r="G199" s="41">
        <v>0.1064018442986345</v>
      </c>
      <c r="H199" s="41">
        <v>19.675474374889166</v>
      </c>
      <c r="I199" s="41">
        <v>0.53787539220080682</v>
      </c>
      <c r="J199" s="41">
        <v>4.1958041958041958</v>
      </c>
      <c r="K199" s="9"/>
      <c r="L199" s="41">
        <v>0.36353963468700123</v>
      </c>
      <c r="M199" s="41">
        <v>18.212449015782941</v>
      </c>
      <c r="N199" s="41">
        <v>1.9570405727923628</v>
      </c>
      <c r="O199" s="41">
        <v>14.335664335664337</v>
      </c>
      <c r="P199" s="41">
        <v>0.26600461074658627</v>
      </c>
      <c r="Q199" s="41">
        <v>25.802447242418868</v>
      </c>
      <c r="R199" s="41">
        <v>1.0204081632653061</v>
      </c>
      <c r="S199" s="40">
        <v>10.48951048951049</v>
      </c>
      <c r="T199" s="9"/>
      <c r="U199" s="41">
        <v>0.24827097003014717</v>
      </c>
      <c r="V199" s="41">
        <v>5.0186203227522608</v>
      </c>
      <c r="W199" s="41">
        <v>4.7138047138047137</v>
      </c>
      <c r="X199" s="41">
        <v>9.79020979020979</v>
      </c>
      <c r="Y199" s="41">
        <v>0.12413548501507359</v>
      </c>
      <c r="Z199" s="41">
        <v>5.0895548856180177</v>
      </c>
      <c r="AA199" s="41">
        <v>2.3809523809523809</v>
      </c>
      <c r="AB199" s="40">
        <v>4.895104895104895</v>
      </c>
    </row>
    <row r="200" spans="1:28" x14ac:dyDescent="0.25">
      <c r="A200" s="8" t="s">
        <v>17</v>
      </c>
      <c r="B200" s="8"/>
      <c r="C200" s="40">
        <v>1.9616168478260869</v>
      </c>
      <c r="D200" s="40">
        <v>78.846807065217391</v>
      </c>
      <c r="E200" s="40">
        <v>2.4274905422446409</v>
      </c>
      <c r="F200" s="40">
        <v>70.426829268292678</v>
      </c>
      <c r="G200" s="41">
        <v>0.16134510869565216</v>
      </c>
      <c r="H200" s="41">
        <v>23.896059782608695</v>
      </c>
      <c r="I200" s="41">
        <v>0.67066713731027183</v>
      </c>
      <c r="J200" s="41">
        <v>5.7926829268292686</v>
      </c>
      <c r="K200" s="9"/>
      <c r="L200" s="41">
        <v>0.40760869565217389</v>
      </c>
      <c r="M200" s="41">
        <v>24.668817934782609</v>
      </c>
      <c r="N200" s="41">
        <v>1.6254656281747375</v>
      </c>
      <c r="O200" s="41">
        <v>14.634146341463413</v>
      </c>
      <c r="P200" s="41">
        <v>0.35665760869565216</v>
      </c>
      <c r="Q200" s="41">
        <v>32.973845108695656</v>
      </c>
      <c r="R200" s="41">
        <v>1.0700636942675159</v>
      </c>
      <c r="S200" s="40">
        <v>12.804878048780488</v>
      </c>
      <c r="T200" s="9"/>
      <c r="U200" s="41">
        <v>0.12737771739130435</v>
      </c>
      <c r="V200" s="41">
        <v>3.3203125</v>
      </c>
      <c r="W200" s="41">
        <v>3.6945812807881775</v>
      </c>
      <c r="X200" s="41">
        <v>4.5731707317073171</v>
      </c>
      <c r="Y200" s="41">
        <v>9.3410326086956527E-2</v>
      </c>
      <c r="Z200" s="41">
        <v>3.1759510869565215</v>
      </c>
      <c r="AA200" s="41">
        <v>2.8571428571428572</v>
      </c>
      <c r="AB200" s="40">
        <v>3.3536585365853662</v>
      </c>
    </row>
    <row r="201" spans="1:28" x14ac:dyDescent="0.25">
      <c r="A201" s="8" t="s">
        <v>18</v>
      </c>
      <c r="B201" s="8"/>
      <c r="C201" s="40">
        <v>1.7777777777777777</v>
      </c>
      <c r="D201" s="40">
        <v>77.777777777777786</v>
      </c>
      <c r="E201" s="40">
        <v>2.2346368715083798</v>
      </c>
      <c r="F201" s="40">
        <v>50</v>
      </c>
      <c r="G201" s="41">
        <v>0.22222222222222221</v>
      </c>
      <c r="H201" s="41">
        <v>24.333333333333336</v>
      </c>
      <c r="I201" s="41">
        <v>0.90497737556561098</v>
      </c>
      <c r="J201" s="41">
        <v>6.25</v>
      </c>
      <c r="K201" s="9"/>
      <c r="L201" s="41">
        <v>0.55555555555555558</v>
      </c>
      <c r="M201" s="41">
        <v>24</v>
      </c>
      <c r="N201" s="41">
        <v>2.2624434389140271</v>
      </c>
      <c r="O201" s="41">
        <v>15.625</v>
      </c>
      <c r="P201" s="41">
        <v>0.88888888888888884</v>
      </c>
      <c r="Q201" s="41">
        <v>32.444444444444443</v>
      </c>
      <c r="R201" s="41">
        <v>2.666666666666667</v>
      </c>
      <c r="S201" s="40">
        <v>25</v>
      </c>
      <c r="T201" s="9"/>
      <c r="U201" s="41">
        <v>0.44444444444444442</v>
      </c>
      <c r="V201" s="41">
        <v>4.4444444444444446</v>
      </c>
      <c r="W201" s="41">
        <v>9.0909090909090917</v>
      </c>
      <c r="X201" s="41">
        <v>12.5</v>
      </c>
      <c r="Y201" s="41">
        <v>0.22222222222222221</v>
      </c>
      <c r="Z201" s="41">
        <v>5</v>
      </c>
      <c r="AA201" s="41">
        <v>4.2553191489361701</v>
      </c>
      <c r="AB201" s="40">
        <v>6.25</v>
      </c>
    </row>
    <row r="202" spans="1:28" x14ac:dyDescent="0.25">
      <c r="A202" s="8" t="s">
        <v>19</v>
      </c>
      <c r="B202" s="8"/>
      <c r="C202" s="40">
        <v>2.2404991491775386</v>
      </c>
      <c r="D202" s="40">
        <v>77.65173000567215</v>
      </c>
      <c r="E202" s="40">
        <v>2.8044018459353923</v>
      </c>
      <c r="F202" s="40">
        <v>68.103448275862064</v>
      </c>
      <c r="G202" s="41">
        <v>0.17016449234259784</v>
      </c>
      <c r="H202" s="41">
        <v>26.120249574588765</v>
      </c>
      <c r="I202" s="41">
        <v>0.64724919093851141</v>
      </c>
      <c r="J202" s="41">
        <v>5.1724137931034484</v>
      </c>
      <c r="K202" s="9"/>
      <c r="L202" s="41">
        <v>0.45377197958026094</v>
      </c>
      <c r="M202" s="41">
        <v>24.021554169030061</v>
      </c>
      <c r="N202" s="41">
        <v>1.8539976825028968</v>
      </c>
      <c r="O202" s="41">
        <v>13.793103448275861</v>
      </c>
      <c r="P202" s="41">
        <v>0.28360748723766305</v>
      </c>
      <c r="Q202" s="41">
        <v>32.643221781055018</v>
      </c>
      <c r="R202" s="41">
        <v>0.8613264427217916</v>
      </c>
      <c r="S202" s="40">
        <v>8.6206896551724146</v>
      </c>
      <c r="T202" s="9"/>
      <c r="U202" s="41">
        <v>0.22688598979013047</v>
      </c>
      <c r="V202" s="41">
        <v>2.6942711287577992</v>
      </c>
      <c r="W202" s="41">
        <v>7.7669902912621351</v>
      </c>
      <c r="X202" s="41">
        <v>6.8965517241379306</v>
      </c>
      <c r="Y202" s="41">
        <v>0.25524673851389679</v>
      </c>
      <c r="Z202" s="41">
        <v>3.3182076006806582</v>
      </c>
      <c r="AA202" s="41">
        <v>7.1428571428571423</v>
      </c>
      <c r="AB202" s="40">
        <v>7.7586206896551726</v>
      </c>
    </row>
    <row r="203" spans="1:28" x14ac:dyDescent="0.25">
      <c r="A203" s="8" t="s">
        <v>20</v>
      </c>
      <c r="B203" s="8"/>
      <c r="C203" s="40">
        <v>1.6228039229520919</v>
      </c>
      <c r="D203" s="40">
        <v>75.67205249417907</v>
      </c>
      <c r="E203" s="40">
        <v>2.0994979461433134</v>
      </c>
      <c r="F203" s="40">
        <v>73.71794871794873</v>
      </c>
      <c r="G203" s="41">
        <v>4.938968461158541E-2</v>
      </c>
      <c r="H203" s="41">
        <v>22.662809567487479</v>
      </c>
      <c r="I203" s="41">
        <v>0.21745883814849334</v>
      </c>
      <c r="J203" s="41">
        <v>2.2435897435897436</v>
      </c>
      <c r="K203" s="9"/>
      <c r="L203" s="41">
        <v>0.29633810766951246</v>
      </c>
      <c r="M203" s="41">
        <v>19.092640936992876</v>
      </c>
      <c r="N203" s="41">
        <v>1.5283842794759825</v>
      </c>
      <c r="O203" s="41">
        <v>13.461538461538462</v>
      </c>
      <c r="P203" s="41">
        <v>0.24694842305792705</v>
      </c>
      <c r="Q203" s="41">
        <v>25.753192690326678</v>
      </c>
      <c r="R203" s="41">
        <v>0.94979647218453189</v>
      </c>
      <c r="S203" s="40">
        <v>11.217948717948719</v>
      </c>
      <c r="T203" s="9"/>
      <c r="U203" s="41">
        <v>0.17639173075566217</v>
      </c>
      <c r="V203" s="41">
        <v>3.9229520920059269</v>
      </c>
      <c r="W203" s="41">
        <v>4.3029259896729775</v>
      </c>
      <c r="X203" s="41">
        <v>8.0128205128205128</v>
      </c>
      <c r="Y203" s="41">
        <v>0.11994637691385029</v>
      </c>
      <c r="Z203" s="41">
        <v>4.1840118535243072</v>
      </c>
      <c r="AA203" s="41">
        <v>2.7868852459016393</v>
      </c>
      <c r="AB203" s="40">
        <v>5.4487179487179489</v>
      </c>
    </row>
    <row r="204" spans="1:28" x14ac:dyDescent="0.25">
      <c r="A204" s="8" t="s">
        <v>21</v>
      </c>
      <c r="B204" s="8"/>
      <c r="C204" s="40">
        <v>2.2985940638250391</v>
      </c>
      <c r="D204" s="40">
        <v>69.738897567507252</v>
      </c>
      <c r="E204" s="40">
        <v>3.190830235439901</v>
      </c>
      <c r="F204" s="40">
        <v>73.571428571428584</v>
      </c>
      <c r="G204" s="41">
        <v>0.15621513055121625</v>
      </c>
      <c r="H204" s="41">
        <v>27.739343896451686</v>
      </c>
      <c r="I204" s="41">
        <v>0.55999999999999994</v>
      </c>
      <c r="J204" s="41">
        <v>5</v>
      </c>
      <c r="K204" s="9"/>
      <c r="L204" s="41">
        <v>0.40169604998884179</v>
      </c>
      <c r="M204" s="41">
        <v>18.120955143941085</v>
      </c>
      <c r="N204" s="41">
        <v>2.1686746987951806</v>
      </c>
      <c r="O204" s="41">
        <v>12.857142857142856</v>
      </c>
      <c r="P204" s="41">
        <v>0.17853157777281856</v>
      </c>
      <c r="Q204" s="41">
        <v>27.315331399241238</v>
      </c>
      <c r="R204" s="41">
        <v>0.64935064935064934</v>
      </c>
      <c r="S204" s="40">
        <v>5.7142857142857144</v>
      </c>
      <c r="T204" s="9"/>
      <c r="U204" s="41">
        <v>0.22316447221602323</v>
      </c>
      <c r="V204" s="41">
        <v>3.7268466860075877</v>
      </c>
      <c r="W204" s="41">
        <v>5.6497175141242941</v>
      </c>
      <c r="X204" s="41">
        <v>7.1428571428571423</v>
      </c>
      <c r="Y204" s="41">
        <v>8.9265788886409278E-2</v>
      </c>
      <c r="Z204" s="41">
        <v>5.5567953581789782</v>
      </c>
      <c r="AA204" s="41">
        <v>1.5810276679841897</v>
      </c>
      <c r="AB204" s="40">
        <v>2.8571428571428572</v>
      </c>
    </row>
    <row r="205" spans="1:28" s="97" customFormat="1" ht="20.399999999999999" x14ac:dyDescent="0.25">
      <c r="A205" s="91" t="s">
        <v>22</v>
      </c>
      <c r="B205" s="18"/>
      <c r="C205" s="57">
        <v>1.842865282225584</v>
      </c>
      <c r="D205" s="57">
        <v>75.679286429988807</v>
      </c>
      <c r="E205" s="57">
        <v>2.3772112119215367</v>
      </c>
      <c r="F205" s="86">
        <v>70.104633781763823</v>
      </c>
      <c r="G205" s="43">
        <v>0.12180985873985738</v>
      </c>
      <c r="H205" s="110">
        <v>23.65272402208295</v>
      </c>
      <c r="I205" s="43">
        <v>0.51235435088009251</v>
      </c>
      <c r="J205" s="110">
        <v>4.6337817638266072</v>
      </c>
      <c r="K205" s="20"/>
      <c r="L205" s="57">
        <v>0.36739425136053749</v>
      </c>
      <c r="M205" s="57">
        <v>20.322599658146526</v>
      </c>
      <c r="N205" s="57">
        <v>1.775709809134935</v>
      </c>
      <c r="O205" s="57">
        <v>13.97608370702541</v>
      </c>
      <c r="P205" s="57">
        <v>0.28684257058095447</v>
      </c>
      <c r="Q205" s="57">
        <v>27.976974007347881</v>
      </c>
      <c r="R205" s="57">
        <v>1.014875573474211</v>
      </c>
      <c r="S205" s="57">
        <v>10.911808669656203</v>
      </c>
      <c r="T205" s="20"/>
      <c r="U205" s="57">
        <v>0.19450283895557871</v>
      </c>
      <c r="V205" s="110">
        <v>3.8821980785477122</v>
      </c>
      <c r="W205" s="57">
        <v>4.7710843373493974</v>
      </c>
      <c r="X205" s="43">
        <v>7.3991031390134534</v>
      </c>
      <c r="Y205" s="57">
        <v>0.12573920902178823</v>
      </c>
      <c r="Z205" s="110">
        <v>4.2672744061769388</v>
      </c>
      <c r="AA205" s="57">
        <v>2.8622540250447228</v>
      </c>
      <c r="AB205" s="110">
        <v>4.7832585949177879</v>
      </c>
    </row>
    <row r="206" spans="1:28" x14ac:dyDescent="0.25">
      <c r="A206" s="89" t="s">
        <v>56</v>
      </c>
      <c r="B206" s="67"/>
      <c r="C206" s="60">
        <v>1.4224393709040979</v>
      </c>
      <c r="D206" s="60">
        <v>70.932685352426248</v>
      </c>
      <c r="E206" s="60">
        <v>1.965913784743216</v>
      </c>
      <c r="F206" s="60">
        <v>69.605765154726583</v>
      </c>
      <c r="G206" s="60">
        <v>0.15246609578509213</v>
      </c>
      <c r="H206" s="60">
        <v>27.060133147948424</v>
      </c>
      <c r="I206" s="60">
        <v>0.56027759207971228</v>
      </c>
      <c r="J206" s="60">
        <v>7.460788469690546</v>
      </c>
      <c r="K206" s="60"/>
      <c r="L206" s="60">
        <v>0.20401003157607495</v>
      </c>
      <c r="M206" s="60">
        <v>14.284600491183388</v>
      </c>
      <c r="N206" s="60">
        <v>1.4080717488789238</v>
      </c>
      <c r="O206" s="60">
        <v>9.9830436625688854</v>
      </c>
      <c r="P206" s="60">
        <v>0.17195750007579991</v>
      </c>
      <c r="Q206" s="60">
        <v>19.971759120894355</v>
      </c>
      <c r="R206" s="60">
        <v>0.85365329204833784</v>
      </c>
      <c r="S206" s="60">
        <v>8.4145824501907587</v>
      </c>
      <c r="T206" s="60"/>
      <c r="U206" s="60">
        <v>0.16069579981894652</v>
      </c>
      <c r="V206" s="60">
        <v>4.0888634778729251</v>
      </c>
      <c r="W206" s="60">
        <v>3.7814697788196918</v>
      </c>
      <c r="X206" s="60">
        <v>7.8635014836795243</v>
      </c>
      <c r="Y206" s="60">
        <v>0.11088443329824881</v>
      </c>
      <c r="Z206" s="60">
        <v>4.8013825902776874</v>
      </c>
      <c r="AA206" s="60">
        <v>2.2572965346971166</v>
      </c>
      <c r="AB206" s="60">
        <v>5.4260279779567613</v>
      </c>
    </row>
    <row r="208" spans="1:28" x14ac:dyDescent="0.25">
      <c r="A208" s="333" t="s">
        <v>57</v>
      </c>
      <c r="B208" s="333"/>
      <c r="C208" s="333"/>
      <c r="D208" s="333"/>
      <c r="E208" s="333"/>
      <c r="F208" s="333"/>
    </row>
    <row r="209" spans="1:28" x14ac:dyDescent="0.25">
      <c r="A209" s="324" t="s">
        <v>27</v>
      </c>
      <c r="B209" s="1"/>
      <c r="C209" s="328" t="s">
        <v>30</v>
      </c>
      <c r="D209" s="367"/>
      <c r="E209" s="367"/>
      <c r="F209" s="367"/>
      <c r="G209" s="367"/>
      <c r="H209" s="367"/>
      <c r="I209" s="367"/>
      <c r="J209" s="367"/>
      <c r="K209" s="3"/>
      <c r="L209" s="328" t="s">
        <v>35</v>
      </c>
      <c r="M209" s="367"/>
      <c r="N209" s="367"/>
      <c r="O209" s="367"/>
      <c r="P209" s="367"/>
      <c r="Q209" s="367"/>
      <c r="R209" s="367"/>
      <c r="S209" s="367"/>
      <c r="T209" s="4"/>
      <c r="U209" s="328" t="s">
        <v>36</v>
      </c>
      <c r="V209" s="328"/>
      <c r="W209" s="328"/>
      <c r="X209" s="328"/>
      <c r="Y209" s="367"/>
      <c r="Z209" s="367"/>
      <c r="AA209" s="367"/>
      <c r="AB209" s="367"/>
    </row>
    <row r="210" spans="1:28" x14ac:dyDescent="0.25">
      <c r="A210" s="324"/>
      <c r="B210" s="1"/>
      <c r="C210" s="327" t="s">
        <v>33</v>
      </c>
      <c r="D210" s="327"/>
      <c r="E210" s="327"/>
      <c r="F210" s="327"/>
      <c r="G210" s="327" t="s">
        <v>34</v>
      </c>
      <c r="H210" s="327"/>
      <c r="I210" s="327"/>
      <c r="J210" s="327"/>
      <c r="K210" s="45"/>
      <c r="L210" s="327" t="s">
        <v>33</v>
      </c>
      <c r="M210" s="327"/>
      <c r="N210" s="327"/>
      <c r="O210" s="327"/>
      <c r="P210" s="327" t="s">
        <v>34</v>
      </c>
      <c r="Q210" s="327"/>
      <c r="R210" s="327"/>
      <c r="S210" s="327"/>
      <c r="T210" s="5"/>
      <c r="U210" s="327" t="s">
        <v>33</v>
      </c>
      <c r="V210" s="327"/>
      <c r="W210" s="327"/>
      <c r="X210" s="327"/>
      <c r="Y210" s="327" t="s">
        <v>34</v>
      </c>
      <c r="Z210" s="327"/>
      <c r="AA210" s="327"/>
      <c r="AB210" s="327"/>
    </row>
    <row r="211" spans="1:28" ht="31.2" x14ac:dyDescent="0.25">
      <c r="A211" s="327"/>
      <c r="B211" s="2"/>
      <c r="C211" s="46" t="s">
        <v>41</v>
      </c>
      <c r="D211" s="46" t="s">
        <v>42</v>
      </c>
      <c r="E211" s="46" t="s">
        <v>43</v>
      </c>
      <c r="F211" s="46" t="s">
        <v>44</v>
      </c>
      <c r="G211" s="46" t="s">
        <v>41</v>
      </c>
      <c r="H211" s="46" t="s">
        <v>42</v>
      </c>
      <c r="I211" s="46" t="s">
        <v>43</v>
      </c>
      <c r="J211" s="46" t="s">
        <v>44</v>
      </c>
      <c r="K211" s="7"/>
      <c r="L211" s="46" t="s">
        <v>41</v>
      </c>
      <c r="M211" s="46" t="s">
        <v>42</v>
      </c>
      <c r="N211" s="46" t="s">
        <v>43</v>
      </c>
      <c r="O211" s="46" t="s">
        <v>44</v>
      </c>
      <c r="P211" s="46" t="s">
        <v>41</v>
      </c>
      <c r="Q211" s="46" t="s">
        <v>42</v>
      </c>
      <c r="R211" s="46" t="s">
        <v>43</v>
      </c>
      <c r="S211" s="46" t="s">
        <v>44</v>
      </c>
      <c r="T211" s="7"/>
      <c r="U211" s="46" t="s">
        <v>41</v>
      </c>
      <c r="V211" s="46" t="s">
        <v>42</v>
      </c>
      <c r="W211" s="46" t="s">
        <v>43</v>
      </c>
      <c r="X211" s="46" t="s">
        <v>44</v>
      </c>
      <c r="Y211" s="46" t="s">
        <v>41</v>
      </c>
      <c r="Z211" s="46" t="s">
        <v>42</v>
      </c>
      <c r="AA211" s="46" t="s">
        <v>43</v>
      </c>
      <c r="AB211" s="46" t="s">
        <v>44</v>
      </c>
    </row>
    <row r="212" spans="1:28" x14ac:dyDescent="0.25">
      <c r="A212" s="8" t="s">
        <v>0</v>
      </c>
      <c r="B212" s="8"/>
      <c r="C212" s="41">
        <v>1.6195255474452557</v>
      </c>
      <c r="D212" s="41">
        <v>65.860705596107067</v>
      </c>
      <c r="E212" s="41">
        <v>2.4</v>
      </c>
      <c r="F212" s="41">
        <v>67.192429022082024</v>
      </c>
      <c r="G212" s="41">
        <v>0.15967153284671534</v>
      </c>
      <c r="H212" s="41">
        <v>29.257907542579076</v>
      </c>
      <c r="I212" s="41">
        <v>0.5427759110881365</v>
      </c>
      <c r="J212" s="41">
        <v>6.624605678233439</v>
      </c>
      <c r="K212" s="9"/>
      <c r="L212" s="41">
        <v>0.18248175182481752</v>
      </c>
      <c r="M212" s="41">
        <v>15.663017031630169</v>
      </c>
      <c r="N212" s="41">
        <v>1.1516314779270633</v>
      </c>
      <c r="O212" s="41">
        <v>7.5709779179810726</v>
      </c>
      <c r="P212" s="41">
        <v>0.27372262773722628</v>
      </c>
      <c r="Q212" s="41">
        <v>23.380474452554743</v>
      </c>
      <c r="R212" s="41">
        <v>1.1571841851494697</v>
      </c>
      <c r="S212" s="41">
        <v>11.356466876971609</v>
      </c>
      <c r="T212" s="9"/>
      <c r="U212" s="41">
        <v>0.22049878345498783</v>
      </c>
      <c r="V212" s="41">
        <v>5.2463503649635035</v>
      </c>
      <c r="W212" s="41">
        <v>4.0333796940194713</v>
      </c>
      <c r="X212" s="41">
        <v>9.1482649842271293</v>
      </c>
      <c r="Y212" s="41">
        <v>6.8430656934306569E-2</v>
      </c>
      <c r="Z212" s="41">
        <v>6.797445255474452</v>
      </c>
      <c r="AA212" s="41">
        <v>0.99667774086378735</v>
      </c>
      <c r="AB212" s="41">
        <v>2.8391167192429023</v>
      </c>
    </row>
    <row r="213" spans="1:28" x14ac:dyDescent="0.25">
      <c r="A213" s="8" t="s">
        <v>1</v>
      </c>
      <c r="B213" s="8"/>
      <c r="C213" s="41">
        <v>1.6611295681063125</v>
      </c>
      <c r="D213" s="41">
        <v>58.80398671096345</v>
      </c>
      <c r="E213" s="41">
        <v>2.7472527472527473</v>
      </c>
      <c r="F213" s="41">
        <v>50</v>
      </c>
      <c r="G213" s="41">
        <v>0.33222591362126247</v>
      </c>
      <c r="H213" s="41">
        <v>32.558139534883722</v>
      </c>
      <c r="I213" s="41">
        <v>1.0101010101010102</v>
      </c>
      <c r="J213" s="41">
        <v>10</v>
      </c>
      <c r="K213" s="9"/>
      <c r="L213" s="41">
        <v>0</v>
      </c>
      <c r="M213" s="41">
        <v>13.621262458471762</v>
      </c>
      <c r="N213" s="41">
        <v>0</v>
      </c>
      <c r="O213" s="41">
        <v>0</v>
      </c>
      <c r="P213" s="41">
        <v>0.33222591362126247</v>
      </c>
      <c r="Q213" s="41">
        <v>17.275747508305646</v>
      </c>
      <c r="R213" s="41">
        <v>1.8867924528301887</v>
      </c>
      <c r="S213" s="41">
        <v>10</v>
      </c>
      <c r="T213" s="9"/>
      <c r="U213" s="41">
        <v>0.99667774086378735</v>
      </c>
      <c r="V213" s="41">
        <v>5.3156146179401995</v>
      </c>
      <c r="W213" s="41">
        <v>15.789473684210526</v>
      </c>
      <c r="X213" s="41">
        <v>30</v>
      </c>
      <c r="Y213" s="41">
        <v>0</v>
      </c>
      <c r="Z213" s="41">
        <v>6.3122923588039868</v>
      </c>
      <c r="AA213" s="41">
        <v>0</v>
      </c>
      <c r="AB213" s="41">
        <v>0</v>
      </c>
    </row>
    <row r="214" spans="1:28" x14ac:dyDescent="0.25">
      <c r="A214" s="8" t="s">
        <v>2</v>
      </c>
      <c r="B214" s="8"/>
      <c r="C214" s="41">
        <v>1.0089176847490855</v>
      </c>
      <c r="D214" s="41">
        <v>69.878308269777904</v>
      </c>
      <c r="E214" s="41">
        <v>1.4232715008431702</v>
      </c>
      <c r="F214" s="41">
        <v>66.984126984126974</v>
      </c>
      <c r="G214" s="41">
        <v>0.14583881225046022</v>
      </c>
      <c r="H214" s="41">
        <v>26.743491046453251</v>
      </c>
      <c r="I214" s="41">
        <v>0.5423668533831244</v>
      </c>
      <c r="J214" s="41">
        <v>9.6825396825396837</v>
      </c>
      <c r="K214" s="9"/>
      <c r="L214" s="41">
        <v>0.14344801204963301</v>
      </c>
      <c r="M214" s="41">
        <v>12.92944748607359</v>
      </c>
      <c r="N214" s="41">
        <v>1.097293343087052</v>
      </c>
      <c r="O214" s="41">
        <v>9.5238095238095237</v>
      </c>
      <c r="P214" s="41">
        <v>8.6068807229779803E-2</v>
      </c>
      <c r="Q214" s="41">
        <v>16.608888995146675</v>
      </c>
      <c r="R214" s="41">
        <v>0.51553773449806672</v>
      </c>
      <c r="S214" s="41">
        <v>5.7142857142857144</v>
      </c>
      <c r="T214" s="9"/>
      <c r="U214" s="41">
        <v>0.13149401104549693</v>
      </c>
      <c r="V214" s="41">
        <v>4.5449111817725392</v>
      </c>
      <c r="W214" s="41">
        <v>2.8118609406952966</v>
      </c>
      <c r="X214" s="41">
        <v>8.7301587301587293</v>
      </c>
      <c r="Y214" s="41">
        <v>0.10997680923805198</v>
      </c>
      <c r="Z214" s="41">
        <v>5.4581968584885363</v>
      </c>
      <c r="AA214" s="41">
        <v>1.9750966079862602</v>
      </c>
      <c r="AB214" s="41">
        <v>7.3015873015873023</v>
      </c>
    </row>
    <row r="215" spans="1:28" x14ac:dyDescent="0.25">
      <c r="A215" s="8" t="s">
        <v>3</v>
      </c>
      <c r="B215" s="8"/>
      <c r="C215" s="41">
        <v>1.4412053717654767</v>
      </c>
      <c r="D215" s="41">
        <v>65.607599082869299</v>
      </c>
      <c r="E215" s="41">
        <v>2.1494870542256961</v>
      </c>
      <c r="F215" s="41">
        <v>69.841269841269835</v>
      </c>
      <c r="G215" s="41">
        <v>3.2754667540124467E-2</v>
      </c>
      <c r="H215" s="41">
        <v>26.236488699639697</v>
      </c>
      <c r="I215" s="41">
        <v>0.12468827930174563</v>
      </c>
      <c r="J215" s="41">
        <v>1.5873015873015872</v>
      </c>
      <c r="K215" s="9"/>
      <c r="L215" s="41">
        <v>0.22928267278087125</v>
      </c>
      <c r="M215" s="41">
        <v>10.874549623321323</v>
      </c>
      <c r="N215" s="41">
        <v>2.0648967551622417</v>
      </c>
      <c r="O215" s="41">
        <v>11.111111111111111</v>
      </c>
      <c r="P215" s="41">
        <v>0.36030134294136917</v>
      </c>
      <c r="Q215" s="41">
        <v>18.080576482148704</v>
      </c>
      <c r="R215" s="41">
        <v>1.9538188277087036</v>
      </c>
      <c r="S215" s="41">
        <v>17.460317460317459</v>
      </c>
      <c r="T215" s="9"/>
      <c r="U215" s="41">
        <v>0.13101867016049787</v>
      </c>
      <c r="V215" s="41">
        <v>4.9132001310186704</v>
      </c>
      <c r="W215" s="41">
        <v>2.5974025974025974</v>
      </c>
      <c r="X215" s="41">
        <v>6.3492063492063489</v>
      </c>
      <c r="Y215" s="41">
        <v>0.19652800524074679</v>
      </c>
      <c r="Z215" s="41">
        <v>6.1906321650835245</v>
      </c>
      <c r="AA215" s="41">
        <v>3.0769230769230771</v>
      </c>
      <c r="AB215" s="41">
        <v>9.5238095238095237</v>
      </c>
    </row>
    <row r="216" spans="1:28" x14ac:dyDescent="0.25">
      <c r="A216" s="8" t="s">
        <v>4</v>
      </c>
      <c r="B216" s="8"/>
      <c r="C216" s="41">
        <v>1.7857142857142856</v>
      </c>
      <c r="D216" s="41">
        <v>68.836598184424275</v>
      </c>
      <c r="E216" s="41">
        <v>2.528541226215645</v>
      </c>
      <c r="F216" s="41">
        <v>71.19047619047619</v>
      </c>
      <c r="G216" s="41">
        <v>0.28069756330625895</v>
      </c>
      <c r="H216" s="41">
        <v>31.653129479216435</v>
      </c>
      <c r="I216" s="41">
        <v>0.87899756873012902</v>
      </c>
      <c r="J216" s="41">
        <v>11.190476190476192</v>
      </c>
      <c r="K216" s="9"/>
      <c r="L216" s="41">
        <v>0.21500238891543239</v>
      </c>
      <c r="M216" s="41">
        <v>12.183468705207835</v>
      </c>
      <c r="N216" s="41">
        <v>1.7341040462427744</v>
      </c>
      <c r="O216" s="41">
        <v>8.5714285714285712</v>
      </c>
      <c r="P216" s="41">
        <v>0.1612517916865743</v>
      </c>
      <c r="Q216" s="41">
        <v>17.074773053033923</v>
      </c>
      <c r="R216" s="41">
        <v>0.9355509355509356</v>
      </c>
      <c r="S216" s="41">
        <v>6.4285714285714279</v>
      </c>
      <c r="T216" s="9"/>
      <c r="U216" s="41">
        <v>0.14930721452460582</v>
      </c>
      <c r="V216" s="41">
        <v>3.3146201624462495</v>
      </c>
      <c r="W216" s="41">
        <v>4.3103448275862073</v>
      </c>
      <c r="X216" s="41">
        <v>5.9523809523809517</v>
      </c>
      <c r="Y216" s="41">
        <v>0.1433349259436216</v>
      </c>
      <c r="Z216" s="41">
        <v>4.1208791208791204</v>
      </c>
      <c r="AA216" s="41">
        <v>3.3613445378151261</v>
      </c>
      <c r="AB216" s="41">
        <v>5.7142857142857144</v>
      </c>
    </row>
    <row r="217" spans="1:28" x14ac:dyDescent="0.25">
      <c r="A217" s="8" t="s">
        <v>5</v>
      </c>
      <c r="B217" s="8"/>
      <c r="C217" s="41">
        <v>1.4252777195556487</v>
      </c>
      <c r="D217" s="41">
        <v>67.197652483756016</v>
      </c>
      <c r="E217" s="41">
        <v>2.0769700671960907</v>
      </c>
      <c r="F217" s="41">
        <v>64.761904761904759</v>
      </c>
      <c r="G217" s="41">
        <v>0.25151959756864389</v>
      </c>
      <c r="H217" s="41">
        <v>29.155313351498634</v>
      </c>
      <c r="I217" s="41">
        <v>0.85531004989308634</v>
      </c>
      <c r="J217" s="41">
        <v>11.428571428571429</v>
      </c>
      <c r="K217" s="9"/>
      <c r="L217" s="41">
        <v>0.18863969817648291</v>
      </c>
      <c r="M217" s="41">
        <v>14.043177530915951</v>
      </c>
      <c r="N217" s="41">
        <v>1.3254786450662739</v>
      </c>
      <c r="O217" s="41">
        <v>8.5714285714285712</v>
      </c>
      <c r="P217" s="41">
        <v>0.16767973171242925</v>
      </c>
      <c r="Q217" s="41">
        <v>16.118214210857261</v>
      </c>
      <c r="R217" s="41">
        <v>1.0296010296010296</v>
      </c>
      <c r="S217" s="41">
        <v>7.6190476190476195</v>
      </c>
      <c r="T217" s="9"/>
      <c r="U217" s="41">
        <v>0.20959966464053656</v>
      </c>
      <c r="V217" s="41">
        <v>4.9255921190526095</v>
      </c>
      <c r="W217" s="41">
        <v>4.0816326530612246</v>
      </c>
      <c r="X217" s="41">
        <v>9.5238095238095237</v>
      </c>
      <c r="Y217" s="41">
        <v>6.2879899392160973E-2</v>
      </c>
      <c r="Z217" s="41">
        <v>3.9404736952420873</v>
      </c>
      <c r="AA217" s="41">
        <v>1.5706806282722512</v>
      </c>
      <c r="AB217" s="41">
        <v>2.8571428571428572</v>
      </c>
    </row>
    <row r="218" spans="1:28" x14ac:dyDescent="0.25">
      <c r="A218" s="8" t="s">
        <v>6</v>
      </c>
      <c r="B218" s="8"/>
      <c r="C218" s="41">
        <v>0.53033517182859558</v>
      </c>
      <c r="D218" s="41">
        <v>62.452269834535421</v>
      </c>
      <c r="E218" s="41">
        <v>0.84203435500168411</v>
      </c>
      <c r="F218" s="41">
        <v>60.975609756097562</v>
      </c>
      <c r="G218" s="41">
        <v>4.242681374628765E-2</v>
      </c>
      <c r="H218" s="41">
        <v>25.371234620280013</v>
      </c>
      <c r="I218" s="41">
        <v>0.1669449081803005</v>
      </c>
      <c r="J218" s="41">
        <v>4.8780487804878048</v>
      </c>
      <c r="K218" s="9"/>
      <c r="L218" s="41">
        <v>8.4853627492575301E-2</v>
      </c>
      <c r="M218" s="41">
        <v>8.8459906661009757</v>
      </c>
      <c r="N218" s="41">
        <v>0.95011876484560576</v>
      </c>
      <c r="O218" s="41">
        <v>9.7560975609756095</v>
      </c>
      <c r="P218" s="41">
        <v>3.1820110309715738E-2</v>
      </c>
      <c r="Q218" s="41">
        <v>16.64191769198133</v>
      </c>
      <c r="R218" s="41">
        <v>0.19083969465648853</v>
      </c>
      <c r="S218" s="41">
        <v>3.6585365853658534</v>
      </c>
      <c r="T218" s="9"/>
      <c r="U218" s="41">
        <v>0.1697072549851506</v>
      </c>
      <c r="V218" s="41">
        <v>6.2579550275774292</v>
      </c>
      <c r="W218" s="41">
        <v>2.6402640264026402</v>
      </c>
      <c r="X218" s="41">
        <v>19.512195121951219</v>
      </c>
      <c r="Y218" s="41">
        <v>6.3640220619431476E-2</v>
      </c>
      <c r="Z218" s="41">
        <v>8.3262621977089513</v>
      </c>
      <c r="AA218" s="41">
        <v>0.75853350189633373</v>
      </c>
      <c r="AB218" s="41">
        <v>7.3170731707317067</v>
      </c>
    </row>
    <row r="219" spans="1:28" x14ac:dyDescent="0.25">
      <c r="A219" s="8" t="s">
        <v>7</v>
      </c>
      <c r="B219" s="8"/>
      <c r="C219" s="41">
        <v>1.5176600441501102</v>
      </c>
      <c r="D219" s="41">
        <v>67.696835908756441</v>
      </c>
      <c r="E219" s="41">
        <v>2.1926910299003324</v>
      </c>
      <c r="F219" s="41">
        <v>67.346938775510196</v>
      </c>
      <c r="G219" s="41">
        <v>0.2345474613686534</v>
      </c>
      <c r="H219" s="41">
        <v>32.29396615158204</v>
      </c>
      <c r="I219" s="41">
        <v>0.72105188745935245</v>
      </c>
      <c r="J219" s="41">
        <v>10.408163265306122</v>
      </c>
      <c r="K219" s="9"/>
      <c r="L219" s="41">
        <v>0.20235467255334808</v>
      </c>
      <c r="M219" s="41">
        <v>12.122884473877852</v>
      </c>
      <c r="N219" s="41">
        <v>1.6417910447761193</v>
      </c>
      <c r="O219" s="41">
        <v>8.9795918367346932</v>
      </c>
      <c r="P219" s="41">
        <v>0.15636497424576895</v>
      </c>
      <c r="Q219" s="41">
        <v>17.213944076526857</v>
      </c>
      <c r="R219" s="41">
        <v>0.90018533227429176</v>
      </c>
      <c r="S219" s="41">
        <v>6.9387755102040813</v>
      </c>
      <c r="T219" s="9"/>
      <c r="U219" s="41">
        <v>0.17016188373804267</v>
      </c>
      <c r="V219" s="41">
        <v>3.4446284032376746</v>
      </c>
      <c r="W219" s="41">
        <v>4.7073791348600507</v>
      </c>
      <c r="X219" s="41">
        <v>7.5510204081632653</v>
      </c>
      <c r="Y219" s="41">
        <v>0.15176600441501104</v>
      </c>
      <c r="Z219" s="41">
        <v>4.0286975717439288</v>
      </c>
      <c r="AA219" s="41">
        <v>3.6303630363036308</v>
      </c>
      <c r="AB219" s="41">
        <v>6.7346938775510203</v>
      </c>
    </row>
    <row r="220" spans="1:28" s="97" customFormat="1" x14ac:dyDescent="0.25">
      <c r="A220" s="89" t="s">
        <v>8</v>
      </c>
      <c r="B220" s="18"/>
      <c r="C220" s="43">
        <v>1.2889569446946496</v>
      </c>
      <c r="D220" s="110">
        <v>67.924698252567111</v>
      </c>
      <c r="E220" s="43">
        <v>1.8622870602933332</v>
      </c>
      <c r="F220" s="43">
        <v>67.595654227680683</v>
      </c>
      <c r="G220" s="57">
        <v>0.17834624392001441</v>
      </c>
      <c r="H220" s="57">
        <v>28.857863448027381</v>
      </c>
      <c r="I220" s="57">
        <v>0.61422012656657154</v>
      </c>
      <c r="J220" s="57">
        <v>9.3528578176665089</v>
      </c>
      <c r="K220" s="20"/>
      <c r="L220" s="43">
        <v>0.16933885786344802</v>
      </c>
      <c r="M220" s="43">
        <v>12.629255989911728</v>
      </c>
      <c r="N220" s="43">
        <v>1.3231050742487156</v>
      </c>
      <c r="O220" s="43">
        <v>8.8804912612187046</v>
      </c>
      <c r="P220" s="43">
        <v>0.14051522248243559</v>
      </c>
      <c r="Q220" s="110">
        <v>17.623851558277785</v>
      </c>
      <c r="R220" s="43">
        <v>0.79099482811073929</v>
      </c>
      <c r="S220" s="43">
        <v>7.3689182805857349</v>
      </c>
      <c r="T220" s="20"/>
      <c r="U220" s="110">
        <v>0.16123221041253827</v>
      </c>
      <c r="V220" s="43">
        <v>4.4010088272383356</v>
      </c>
      <c r="W220" s="110">
        <v>3.5340572556762098</v>
      </c>
      <c r="X220" s="43">
        <v>8.455361360415683</v>
      </c>
      <c r="Y220" s="110">
        <v>0.11439380291839309</v>
      </c>
      <c r="Z220" s="43">
        <v>5.3359754999099263</v>
      </c>
      <c r="AA220" s="43">
        <v>2.0988266402247562</v>
      </c>
      <c r="AB220" s="43">
        <v>5.9990552668871047</v>
      </c>
    </row>
    <row r="221" spans="1:28" x14ac:dyDescent="0.25">
      <c r="A221" s="8" t="s">
        <v>9</v>
      </c>
      <c r="B221" s="8"/>
      <c r="C221" s="41">
        <v>0.99452215072062966</v>
      </c>
      <c r="D221" s="41">
        <v>66.404297186619161</v>
      </c>
      <c r="E221" s="41">
        <v>1.4755780004734476</v>
      </c>
      <c r="F221" s="41">
        <v>66.312056737588648</v>
      </c>
      <c r="G221" s="41">
        <v>0.13827580705206616</v>
      </c>
      <c r="H221" s="41">
        <v>31.000372281018983</v>
      </c>
      <c r="I221" s="41">
        <v>0.44406490179333907</v>
      </c>
      <c r="J221" s="41">
        <v>9.2198581560283674</v>
      </c>
      <c r="K221" s="9"/>
      <c r="L221" s="41">
        <v>9.0411104610966339E-2</v>
      </c>
      <c r="M221" s="41">
        <v>9.8229006009679303</v>
      </c>
      <c r="N221" s="41">
        <v>0.91201716738197425</v>
      </c>
      <c r="O221" s="41">
        <v>6.0283687943262407</v>
      </c>
      <c r="P221" s="41">
        <v>5.8501302983566456E-2</v>
      </c>
      <c r="Q221" s="41">
        <v>14.907195660266979</v>
      </c>
      <c r="R221" s="41">
        <v>0.39090262970859985</v>
      </c>
      <c r="S221" s="41">
        <v>3.9007092198581561</v>
      </c>
      <c r="T221" s="9"/>
      <c r="U221" s="41">
        <v>0.17018560867946605</v>
      </c>
      <c r="V221" s="41">
        <v>4.552465032175717</v>
      </c>
      <c r="W221" s="41">
        <v>3.6036036036036037</v>
      </c>
      <c r="X221" s="41">
        <v>11.347517730496454</v>
      </c>
      <c r="Y221" s="41">
        <v>0.12232090623836621</v>
      </c>
      <c r="Z221" s="41">
        <v>5.7490825932032124</v>
      </c>
      <c r="AA221" s="41">
        <v>2.083333333333333</v>
      </c>
      <c r="AB221" s="41">
        <v>8.1560283687943276</v>
      </c>
    </row>
    <row r="222" spans="1:28" x14ac:dyDescent="0.25">
      <c r="A222" s="8" t="s">
        <v>10</v>
      </c>
      <c r="B222" s="8"/>
      <c r="C222" s="41">
        <v>1.8417874396135265</v>
      </c>
      <c r="D222" s="41">
        <v>68.508454106280197</v>
      </c>
      <c r="E222" s="41">
        <v>2.6180257510729614</v>
      </c>
      <c r="F222" s="41">
        <v>77.215189873417728</v>
      </c>
      <c r="G222" s="41">
        <v>0.12077294685990338</v>
      </c>
      <c r="H222" s="41">
        <v>31.219806763285025</v>
      </c>
      <c r="I222" s="41">
        <v>0.38535645472061658</v>
      </c>
      <c r="J222" s="41">
        <v>5.0632911392405067</v>
      </c>
      <c r="K222" s="9"/>
      <c r="L222" s="41">
        <v>0</v>
      </c>
      <c r="M222" s="41">
        <v>13.707729468599034</v>
      </c>
      <c r="N222" s="41">
        <v>0</v>
      </c>
      <c r="O222" s="41">
        <v>0</v>
      </c>
      <c r="P222" s="41">
        <v>0.27173913043478259</v>
      </c>
      <c r="Q222" s="41">
        <v>18.780193236714975</v>
      </c>
      <c r="R222" s="41">
        <v>1.4263074484944533</v>
      </c>
      <c r="S222" s="41">
        <v>11.39240506329114</v>
      </c>
      <c r="T222" s="9"/>
      <c r="U222" s="41">
        <v>0.15096618357487923</v>
      </c>
      <c r="V222" s="41">
        <v>4.2572463768115947</v>
      </c>
      <c r="W222" s="41">
        <v>3.4246575342465753</v>
      </c>
      <c r="X222" s="41">
        <v>6.3291139240506329</v>
      </c>
      <c r="Y222" s="41">
        <v>9.0579710144927536E-2</v>
      </c>
      <c r="Z222" s="41">
        <v>5.2536231884057969</v>
      </c>
      <c r="AA222" s="41">
        <v>1.6949152542372881</v>
      </c>
      <c r="AB222" s="41">
        <v>3.79746835443038</v>
      </c>
    </row>
    <row r="223" spans="1:28" x14ac:dyDescent="0.25">
      <c r="A223" s="8" t="s">
        <v>11</v>
      </c>
      <c r="B223" s="8"/>
      <c r="C223" s="41">
        <v>1.1706894059835236</v>
      </c>
      <c r="D223" s="41">
        <v>69.908946379534626</v>
      </c>
      <c r="E223" s="41">
        <v>1.6470109800732005</v>
      </c>
      <c r="F223" s="41">
        <v>64.8</v>
      </c>
      <c r="G223" s="41">
        <v>0.20234137881196707</v>
      </c>
      <c r="H223" s="41">
        <v>32.172279231102763</v>
      </c>
      <c r="I223" s="41">
        <v>0.625</v>
      </c>
      <c r="J223" s="41">
        <v>11.200000000000001</v>
      </c>
      <c r="K223" s="9"/>
      <c r="L223" s="41">
        <v>0.10117068940598353</v>
      </c>
      <c r="M223" s="41">
        <v>14.265067206243675</v>
      </c>
      <c r="N223" s="41">
        <v>0.70422535211267612</v>
      </c>
      <c r="O223" s="41">
        <v>5.6000000000000005</v>
      </c>
      <c r="P223" s="41">
        <v>0.13007660066483598</v>
      </c>
      <c r="Q223" s="41">
        <v>19.684925567278508</v>
      </c>
      <c r="R223" s="41">
        <v>0.65645514223194745</v>
      </c>
      <c r="S223" s="41">
        <v>7.1999999999999993</v>
      </c>
      <c r="T223" s="9"/>
      <c r="U223" s="41">
        <v>0.20234137881196707</v>
      </c>
      <c r="V223" s="41">
        <v>4.1046393987570458</v>
      </c>
      <c r="W223" s="41">
        <v>4.6979865771812079</v>
      </c>
      <c r="X223" s="41">
        <v>11.200000000000001</v>
      </c>
      <c r="Y223" s="41">
        <v>0.10117068940598353</v>
      </c>
      <c r="Z223" s="41">
        <v>4.3358866888278653</v>
      </c>
      <c r="AA223" s="41">
        <v>2.2801302931596092</v>
      </c>
      <c r="AB223" s="41">
        <v>5.6000000000000005</v>
      </c>
    </row>
    <row r="224" spans="1:28" x14ac:dyDescent="0.25">
      <c r="A224" s="8" t="s">
        <v>12</v>
      </c>
      <c r="B224" s="8"/>
      <c r="C224" s="41">
        <v>1.0672435550748154</v>
      </c>
      <c r="D224" s="41">
        <v>70.593113394627721</v>
      </c>
      <c r="E224" s="41">
        <v>1.489308176100629</v>
      </c>
      <c r="F224" s="41">
        <v>63.655913978494624</v>
      </c>
      <c r="G224" s="41">
        <v>0.12619433928249504</v>
      </c>
      <c r="H224" s="41">
        <v>25.610239769244636</v>
      </c>
      <c r="I224" s="41">
        <v>0.49033342673017655</v>
      </c>
      <c r="J224" s="41">
        <v>7.5268817204301079</v>
      </c>
      <c r="K224" s="9"/>
      <c r="L224" s="41">
        <v>0.15143320713899405</v>
      </c>
      <c r="M224" s="41">
        <v>13.264827834865695</v>
      </c>
      <c r="N224" s="41">
        <v>1.1287288363343186</v>
      </c>
      <c r="O224" s="41">
        <v>9.0322580645161281</v>
      </c>
      <c r="P224" s="41">
        <v>0.11537768162970974</v>
      </c>
      <c r="Q224" s="41">
        <v>20.288444204074274</v>
      </c>
      <c r="R224" s="41">
        <v>0.56547093125993997</v>
      </c>
      <c r="S224" s="41">
        <v>6.881720430107527</v>
      </c>
      <c r="T224" s="9"/>
      <c r="U224" s="41">
        <v>0.2163331530557058</v>
      </c>
      <c r="V224" s="41">
        <v>4.831440418244096</v>
      </c>
      <c r="W224" s="41">
        <v>4.2857142857142856</v>
      </c>
      <c r="X224" s="41">
        <v>12.903225806451612</v>
      </c>
      <c r="Y224" s="41">
        <v>0.10095547142599604</v>
      </c>
      <c r="Z224" s="41">
        <v>5.4047232738417161</v>
      </c>
      <c r="AA224" s="41">
        <v>1.8336607727570402</v>
      </c>
      <c r="AB224" s="41">
        <v>6.021505376344086</v>
      </c>
    </row>
    <row r="225" spans="1:28" s="97" customFormat="1" x14ac:dyDescent="0.25">
      <c r="A225" s="90" t="s">
        <v>13</v>
      </c>
      <c r="B225" s="22"/>
      <c r="C225" s="110">
        <v>1.1009529849037327</v>
      </c>
      <c r="D225" s="43">
        <v>69.000686994662573</v>
      </c>
      <c r="E225" s="110">
        <v>1.5705095989546687</v>
      </c>
      <c r="F225" s="110">
        <v>65.72029442691904</v>
      </c>
      <c r="G225" s="43">
        <v>0.1391604572918318</v>
      </c>
      <c r="H225" s="43">
        <v>28.522609170497979</v>
      </c>
      <c r="I225" s="43">
        <v>0.48552639665662839</v>
      </c>
      <c r="J225" s="43">
        <v>8.3070452155625656</v>
      </c>
      <c r="K225" s="20"/>
      <c r="L225" s="110">
        <v>0.11626063520583417</v>
      </c>
      <c r="M225" s="110">
        <v>12.272543113318889</v>
      </c>
      <c r="N225" s="110">
        <v>0.93843310109483857</v>
      </c>
      <c r="O225" s="110">
        <v>6.9400630914826493</v>
      </c>
      <c r="P225" s="110">
        <v>0.1074530113266043</v>
      </c>
      <c r="Q225" s="43">
        <v>18.344519015659955</v>
      </c>
      <c r="R225" s="110">
        <v>0.58233890214797135</v>
      </c>
      <c r="S225" s="110">
        <v>6.4143007360672977</v>
      </c>
      <c r="T225" s="20"/>
      <c r="U225" s="57">
        <v>0.1955292501189029</v>
      </c>
      <c r="V225" s="57">
        <v>4.616956437492294</v>
      </c>
      <c r="W225" s="43">
        <v>4.0629575402635432</v>
      </c>
      <c r="X225" s="57">
        <v>11.67192429022082</v>
      </c>
      <c r="Y225" s="110">
        <v>0.1074530113266043</v>
      </c>
      <c r="Z225" s="57">
        <v>5.3796966654335989</v>
      </c>
      <c r="AA225" s="43">
        <v>1.9582664526484752</v>
      </c>
      <c r="AB225" s="57">
        <v>6.4143007360672977</v>
      </c>
    </row>
    <row r="226" spans="1:28" x14ac:dyDescent="0.25">
      <c r="A226" s="8" t="s">
        <v>14</v>
      </c>
      <c r="B226" s="8"/>
      <c r="C226" s="41">
        <v>1.5322783220296408</v>
      </c>
      <c r="D226" s="41">
        <v>75.13187641296156</v>
      </c>
      <c r="E226" s="41">
        <v>1.9986893840104849</v>
      </c>
      <c r="F226" s="41">
        <v>68.539325842696627</v>
      </c>
      <c r="G226" s="41">
        <v>5.0238633509168545E-2</v>
      </c>
      <c r="H226" s="41">
        <v>28.962572218035671</v>
      </c>
      <c r="I226" s="41">
        <v>0.17316017316017315</v>
      </c>
      <c r="J226" s="41">
        <v>2.2471910112359552</v>
      </c>
      <c r="K226" s="9"/>
      <c r="L226" s="41">
        <v>0.27631248430042704</v>
      </c>
      <c r="M226" s="41">
        <v>15.825169555388094</v>
      </c>
      <c r="N226" s="41">
        <v>1.7160686427457099</v>
      </c>
      <c r="O226" s="41">
        <v>12.359550561797752</v>
      </c>
      <c r="P226" s="41">
        <v>0.20095453403667418</v>
      </c>
      <c r="Q226" s="41">
        <v>24.315498618437577</v>
      </c>
      <c r="R226" s="41">
        <v>0.81967213114754101</v>
      </c>
      <c r="S226" s="41">
        <v>8.9887640449438209</v>
      </c>
      <c r="T226" s="9"/>
      <c r="U226" s="41">
        <v>0.15071590052750566</v>
      </c>
      <c r="V226" s="41">
        <v>3.7427781964330569</v>
      </c>
      <c r="W226" s="41">
        <v>3.870967741935484</v>
      </c>
      <c r="X226" s="41">
        <v>6.7415730337078648</v>
      </c>
      <c r="Y226" s="41">
        <v>0.20095453403667418</v>
      </c>
      <c r="Z226" s="41">
        <v>3.8181361466968102</v>
      </c>
      <c r="AA226" s="41">
        <v>5</v>
      </c>
      <c r="AB226" s="41">
        <v>8.9887640449438209</v>
      </c>
    </row>
    <row r="227" spans="1:28" x14ac:dyDescent="0.25">
      <c r="A227" s="8" t="s">
        <v>15</v>
      </c>
      <c r="B227" s="8"/>
      <c r="C227" s="41">
        <v>2.772963604852686</v>
      </c>
      <c r="D227" s="41">
        <v>75.563258232235697</v>
      </c>
      <c r="E227" s="41">
        <v>3.5398230088495577</v>
      </c>
      <c r="F227" s="41">
        <v>61.53846153846154</v>
      </c>
      <c r="G227" s="41">
        <v>0.34662045060658575</v>
      </c>
      <c r="H227" s="41">
        <v>30.329289428076255</v>
      </c>
      <c r="I227" s="41">
        <v>1.1299435028248588</v>
      </c>
      <c r="J227" s="41">
        <v>7.6923076923076925</v>
      </c>
      <c r="K227" s="9"/>
      <c r="L227" s="41">
        <v>0.6932409012131715</v>
      </c>
      <c r="M227" s="41">
        <v>20.27729636048527</v>
      </c>
      <c r="N227" s="41">
        <v>3.3057851239669422</v>
      </c>
      <c r="O227" s="41">
        <v>15.384615384615385</v>
      </c>
      <c r="P227" s="41">
        <v>0</v>
      </c>
      <c r="Q227" s="41">
        <v>28.249566724436743</v>
      </c>
      <c r="R227" s="41">
        <v>0</v>
      </c>
      <c r="S227" s="41">
        <v>0</v>
      </c>
      <c r="T227" s="9"/>
      <c r="U227" s="41">
        <v>0.17331022530329288</v>
      </c>
      <c r="V227" s="41">
        <v>2.4263431542461005</v>
      </c>
      <c r="W227" s="41">
        <v>6.666666666666667</v>
      </c>
      <c r="X227" s="41">
        <v>3.8461538461538463</v>
      </c>
      <c r="Y227" s="41">
        <v>0.6932409012131715</v>
      </c>
      <c r="Z227" s="41">
        <v>3.4662045060658579</v>
      </c>
      <c r="AA227" s="41">
        <v>16.666666666666664</v>
      </c>
      <c r="AB227" s="41">
        <v>15.384615384615385</v>
      </c>
    </row>
    <row r="228" spans="1:28" x14ac:dyDescent="0.25">
      <c r="A228" s="8" t="s">
        <v>16</v>
      </c>
      <c r="B228" s="8"/>
      <c r="C228" s="41">
        <v>1.7694509497788187</v>
      </c>
      <c r="D228" s="41">
        <v>74.663891057333672</v>
      </c>
      <c r="E228" s="41">
        <v>2.3150249659555153</v>
      </c>
      <c r="F228" s="41">
        <v>68.456375838926178</v>
      </c>
      <c r="G228" s="41">
        <v>0.11275912915257177</v>
      </c>
      <c r="H228" s="41">
        <v>21.103304709862087</v>
      </c>
      <c r="I228" s="41">
        <v>0.53147996729354052</v>
      </c>
      <c r="J228" s="41">
        <v>4.3624161073825505</v>
      </c>
      <c r="K228" s="9"/>
      <c r="L228" s="41">
        <v>0.26888715413305581</v>
      </c>
      <c r="M228" s="41">
        <v>18.978228814294386</v>
      </c>
      <c r="N228" s="41">
        <v>1.3970256872465074</v>
      </c>
      <c r="O228" s="41">
        <v>10.40268456375839</v>
      </c>
      <c r="P228" s="41">
        <v>0.21684447913956112</v>
      </c>
      <c r="Q228" s="41">
        <v>26.619828259172522</v>
      </c>
      <c r="R228" s="41">
        <v>0.80801551389786697</v>
      </c>
      <c r="S228" s="41">
        <v>8.3892617449664435</v>
      </c>
      <c r="T228" s="9"/>
      <c r="U228" s="41">
        <v>0.29490849162980309</v>
      </c>
      <c r="V228" s="41">
        <v>4.7619047619047619</v>
      </c>
      <c r="W228" s="41">
        <v>5.8319039451114927</v>
      </c>
      <c r="X228" s="41">
        <v>11.409395973154362</v>
      </c>
      <c r="Y228" s="41">
        <v>0.19082314164281378</v>
      </c>
      <c r="Z228" s="41">
        <v>4.623124295255443</v>
      </c>
      <c r="AA228" s="41">
        <v>3.9639639639639639</v>
      </c>
      <c r="AB228" s="41">
        <v>7.3825503355704702</v>
      </c>
    </row>
    <row r="229" spans="1:28" x14ac:dyDescent="0.25">
      <c r="A229" s="8" t="s">
        <v>17</v>
      </c>
      <c r="B229" s="8"/>
      <c r="C229" s="41">
        <v>1.8213572854291415</v>
      </c>
      <c r="D229" s="41">
        <v>76.837990685296077</v>
      </c>
      <c r="E229" s="41">
        <v>2.3155001057305986</v>
      </c>
      <c r="F229" s="41">
        <v>71.803278688524586</v>
      </c>
      <c r="G229" s="41">
        <v>0.124750499001996</v>
      </c>
      <c r="H229" s="41">
        <v>26.946107784431138</v>
      </c>
      <c r="I229" s="41">
        <v>0.46082949308755761</v>
      </c>
      <c r="J229" s="41">
        <v>4.918032786885246</v>
      </c>
      <c r="K229" s="9"/>
      <c r="L229" s="41">
        <v>0.36593479707252163</v>
      </c>
      <c r="M229" s="41">
        <v>24.218230206254159</v>
      </c>
      <c r="N229" s="41">
        <v>1.4884979702300407</v>
      </c>
      <c r="O229" s="41">
        <v>14.426229508196723</v>
      </c>
      <c r="P229" s="41">
        <v>0.39088489687292083</v>
      </c>
      <c r="Q229" s="41">
        <v>33.100465735196273</v>
      </c>
      <c r="R229" s="41">
        <v>1.1671219269927986</v>
      </c>
      <c r="S229" s="41">
        <v>15.409836065573771</v>
      </c>
      <c r="T229" s="9"/>
      <c r="U229" s="41">
        <v>0.15801729873586159</v>
      </c>
      <c r="V229" s="41">
        <v>3.4015302727877574</v>
      </c>
      <c r="W229" s="41">
        <v>4.4392523364485976</v>
      </c>
      <c r="X229" s="41">
        <v>6.2295081967213122</v>
      </c>
      <c r="Y229" s="41">
        <v>7.4850299401197612E-2</v>
      </c>
      <c r="Z229" s="41">
        <v>3.9836992681304055</v>
      </c>
      <c r="AA229" s="41">
        <v>1.8442622950819672</v>
      </c>
      <c r="AB229" s="41">
        <v>2.9508196721311477</v>
      </c>
    </row>
    <row r="230" spans="1:28" x14ac:dyDescent="0.25">
      <c r="A230" s="8" t="s">
        <v>18</v>
      </c>
      <c r="B230" s="8"/>
      <c r="C230" s="41">
        <v>2.2012578616352201</v>
      </c>
      <c r="D230" s="41">
        <v>80.817610062893081</v>
      </c>
      <c r="E230" s="41">
        <v>2.6515151515151514</v>
      </c>
      <c r="F230" s="41">
        <v>70</v>
      </c>
      <c r="G230" s="41">
        <v>0.10482180293501049</v>
      </c>
      <c r="H230" s="41">
        <v>26.20545073375262</v>
      </c>
      <c r="I230" s="41">
        <v>0.39840637450199201</v>
      </c>
      <c r="J230" s="41">
        <v>3.3333333333333335</v>
      </c>
      <c r="K230" s="9"/>
      <c r="L230" s="41">
        <v>0.41928721174004197</v>
      </c>
      <c r="M230" s="41">
        <v>24.423480083857445</v>
      </c>
      <c r="N230" s="41">
        <v>1.6877637130801686</v>
      </c>
      <c r="O230" s="41">
        <v>13.333333333333334</v>
      </c>
      <c r="P230" s="41">
        <v>0.62893081761006298</v>
      </c>
      <c r="Q230" s="41">
        <v>29.769392033542978</v>
      </c>
      <c r="R230" s="41">
        <v>2.0689655172413794</v>
      </c>
      <c r="S230" s="41">
        <v>20</v>
      </c>
      <c r="T230" s="9"/>
      <c r="U230" s="41">
        <v>0.10482180293501049</v>
      </c>
      <c r="V230" s="41">
        <v>3.9832285115303985</v>
      </c>
      <c r="W230" s="41">
        <v>2.5641025641025639</v>
      </c>
      <c r="X230" s="41">
        <v>3.3333333333333335</v>
      </c>
      <c r="Y230" s="41">
        <v>0.20964360587002098</v>
      </c>
      <c r="Z230" s="41">
        <v>4.8218029350104823</v>
      </c>
      <c r="AA230" s="41">
        <v>4.1666666666666661</v>
      </c>
      <c r="AB230" s="41">
        <v>6.666666666666667</v>
      </c>
    </row>
    <row r="231" spans="1:28" x14ac:dyDescent="0.25">
      <c r="A231" s="8" t="s">
        <v>19</v>
      </c>
      <c r="B231" s="8"/>
      <c r="C231" s="41">
        <v>2.1168753726893264</v>
      </c>
      <c r="D231" s="41">
        <v>78.264758497316635</v>
      </c>
      <c r="E231" s="41">
        <v>2.6335311572700295</v>
      </c>
      <c r="F231" s="41">
        <v>66.981132075471692</v>
      </c>
      <c r="G231" s="41">
        <v>0.32796660703637448</v>
      </c>
      <c r="H231" s="41">
        <v>26.59511031604055</v>
      </c>
      <c r="I231" s="41">
        <v>1.2181616832779625</v>
      </c>
      <c r="J231" s="41">
        <v>10.377358490566039</v>
      </c>
      <c r="K231" s="9"/>
      <c r="L231" s="41">
        <v>0.26833631484794274</v>
      </c>
      <c r="M231" s="41">
        <v>25.43231961836613</v>
      </c>
      <c r="N231" s="41">
        <v>1.0440835266821344</v>
      </c>
      <c r="O231" s="41">
        <v>8.4905660377358494</v>
      </c>
      <c r="P231" s="41">
        <v>0.56648777579010146</v>
      </c>
      <c r="Q231" s="41">
        <v>31.156827668455577</v>
      </c>
      <c r="R231" s="41">
        <v>1.7857142857142856</v>
      </c>
      <c r="S231" s="41">
        <v>17.924528301886792</v>
      </c>
      <c r="T231" s="9"/>
      <c r="U231" s="41">
        <v>0.20870602265951102</v>
      </c>
      <c r="V231" s="41">
        <v>3.6076326774001197</v>
      </c>
      <c r="W231" s="41">
        <v>5.46875</v>
      </c>
      <c r="X231" s="41">
        <v>6.6037735849056602</v>
      </c>
      <c r="Y231" s="41">
        <v>8.9445438282647588E-2</v>
      </c>
      <c r="Z231" s="41">
        <v>3.3989266547406083</v>
      </c>
      <c r="AA231" s="41">
        <v>2.5641025641025639</v>
      </c>
      <c r="AB231" s="41">
        <v>2.8301886792452833</v>
      </c>
    </row>
    <row r="232" spans="1:28" x14ac:dyDescent="0.25">
      <c r="A232" s="8" t="s">
        <v>20</v>
      </c>
      <c r="B232" s="8"/>
      <c r="C232" s="41">
        <v>1.6379730954206455</v>
      </c>
      <c r="D232" s="41">
        <v>74.078204502683491</v>
      </c>
      <c r="E232" s="41">
        <v>2.1633066372088741</v>
      </c>
      <c r="F232" s="41">
        <v>71.428571428571431</v>
      </c>
      <c r="G232" s="41">
        <v>7.6671081062242977E-2</v>
      </c>
      <c r="H232" s="41">
        <v>25.970586185265208</v>
      </c>
      <c r="I232" s="41">
        <v>0.29435375970029437</v>
      </c>
      <c r="J232" s="41">
        <v>3.3434650455927049</v>
      </c>
      <c r="K232" s="9"/>
      <c r="L232" s="41">
        <v>0.28577402941381475</v>
      </c>
      <c r="M232" s="41">
        <v>19.397783508747473</v>
      </c>
      <c r="N232" s="41">
        <v>1.451841359773371</v>
      </c>
      <c r="O232" s="41">
        <v>12.462006079027356</v>
      </c>
      <c r="P232" s="41">
        <v>0.28577402941381475</v>
      </c>
      <c r="Q232" s="41">
        <v>25.343277340210495</v>
      </c>
      <c r="R232" s="41">
        <v>1.1150394343214578</v>
      </c>
      <c r="S232" s="41">
        <v>12.462006079027356</v>
      </c>
      <c r="T232" s="9"/>
      <c r="U232" s="41">
        <v>0.18122255523802885</v>
      </c>
      <c r="V232" s="41">
        <v>3.8126437582769914</v>
      </c>
      <c r="W232" s="41">
        <v>4.5375218150087253</v>
      </c>
      <c r="X232" s="41">
        <v>7.9027355623100304</v>
      </c>
      <c r="Y232" s="41">
        <v>6.9700982783857252E-2</v>
      </c>
      <c r="Z232" s="41">
        <v>3.8196138565553777</v>
      </c>
      <c r="AA232" s="41">
        <v>1.7921146953405016</v>
      </c>
      <c r="AB232" s="41">
        <v>3.0395136778115504</v>
      </c>
    </row>
    <row r="233" spans="1:28" x14ac:dyDescent="0.25">
      <c r="A233" s="8" t="s">
        <v>21</v>
      </c>
      <c r="B233" s="8"/>
      <c r="C233" s="41">
        <v>1.7468239564428314</v>
      </c>
      <c r="D233" s="41">
        <v>67.286751361161521</v>
      </c>
      <c r="E233" s="41">
        <v>2.5303976339139007</v>
      </c>
      <c r="F233" s="41">
        <v>68.141592920353972</v>
      </c>
      <c r="G233" s="41">
        <v>0.1134301270417423</v>
      </c>
      <c r="H233" s="41">
        <v>30.013611615245011</v>
      </c>
      <c r="I233" s="41">
        <v>0.37650602409638556</v>
      </c>
      <c r="J233" s="41">
        <v>4.4247787610619467</v>
      </c>
      <c r="K233" s="9"/>
      <c r="L233" s="41">
        <v>0.34029038112522686</v>
      </c>
      <c r="M233" s="41">
        <v>18.874773139745919</v>
      </c>
      <c r="N233" s="41">
        <v>1.7709563164108619</v>
      </c>
      <c r="O233" s="41">
        <v>13.274336283185843</v>
      </c>
      <c r="P233" s="41">
        <v>0.22686025408348459</v>
      </c>
      <c r="Q233" s="41">
        <v>26.565335753176043</v>
      </c>
      <c r="R233" s="41">
        <v>0.84674005080440307</v>
      </c>
      <c r="S233" s="41">
        <v>8.8495575221238933</v>
      </c>
      <c r="T233" s="9"/>
      <c r="U233" s="41">
        <v>0.2041742286751361</v>
      </c>
      <c r="V233" s="41">
        <v>3.7205081669691471</v>
      </c>
      <c r="W233" s="41">
        <v>5.202312138728324</v>
      </c>
      <c r="X233" s="41">
        <v>7.9646017699115044</v>
      </c>
      <c r="Y233" s="41">
        <v>0.2041742286751361</v>
      </c>
      <c r="Z233" s="41">
        <v>6.1705989110707806</v>
      </c>
      <c r="AA233" s="41">
        <v>3.2028469750889679</v>
      </c>
      <c r="AB233" s="41">
        <v>7.9646017699115044</v>
      </c>
    </row>
    <row r="234" spans="1:28" s="97" customFormat="1" ht="20.399999999999999" x14ac:dyDescent="0.25">
      <c r="A234" s="91" t="s">
        <v>22</v>
      </c>
      <c r="B234" s="18"/>
      <c r="C234" s="57">
        <v>1.7665220619846016</v>
      </c>
      <c r="D234" s="57">
        <v>74.772345331613707</v>
      </c>
      <c r="E234" s="57">
        <v>2.3080065359477127</v>
      </c>
      <c r="F234" s="57">
        <v>69.753086419753089</v>
      </c>
      <c r="G234" s="110">
        <v>0.11724703951225231</v>
      </c>
      <c r="H234" s="110">
        <v>25.778715754093877</v>
      </c>
      <c r="I234" s="110">
        <v>0.4527618472683369</v>
      </c>
      <c r="J234" s="110">
        <v>4.6296296296296298</v>
      </c>
      <c r="K234" s="20"/>
      <c r="L234" s="57">
        <v>0.31070465470746866</v>
      </c>
      <c r="M234" s="57">
        <v>20.612029546253957</v>
      </c>
      <c r="N234" s="57">
        <v>1.4850098066685347</v>
      </c>
      <c r="O234" s="57">
        <v>12.268518518518519</v>
      </c>
      <c r="P234" s="57">
        <v>0.30484230273185603</v>
      </c>
      <c r="Q234" s="57">
        <v>27.9751436276234</v>
      </c>
      <c r="R234" s="57">
        <v>1.0779436152570481</v>
      </c>
      <c r="S234" s="57">
        <v>12.037037037037036</v>
      </c>
      <c r="T234" s="20"/>
      <c r="U234" s="57">
        <v>0.20127408449603315</v>
      </c>
      <c r="V234" s="110">
        <v>3.8906475944815728</v>
      </c>
      <c r="W234" s="57">
        <v>4.9188156638013369</v>
      </c>
      <c r="X234" s="110">
        <v>7.9475308641975317</v>
      </c>
      <c r="Y234" s="57">
        <v>0.13092586078868174</v>
      </c>
      <c r="Z234" s="110">
        <v>4.2287098917419002</v>
      </c>
      <c r="AA234" s="57">
        <v>3.003137606454505</v>
      </c>
      <c r="AB234" s="110">
        <v>5.1697530864197532</v>
      </c>
    </row>
    <row r="235" spans="1:28" x14ac:dyDescent="0.25">
      <c r="A235" s="89" t="s">
        <v>58</v>
      </c>
      <c r="B235" s="67"/>
      <c r="C235" s="60">
        <v>1.3518265643053851</v>
      </c>
      <c r="D235" s="60">
        <v>69.804030817992086</v>
      </c>
      <c r="E235" s="60">
        <v>1.8998106607618497</v>
      </c>
      <c r="F235" s="60">
        <v>67.827681026581118</v>
      </c>
      <c r="G235" s="60">
        <v>0.15390728113882254</v>
      </c>
      <c r="H235" s="60">
        <v>28.051314605663968</v>
      </c>
      <c r="I235" s="60">
        <v>0.54566945708317816</v>
      </c>
      <c r="J235" s="60">
        <v>7.7222731439046743</v>
      </c>
      <c r="K235" s="60"/>
      <c r="L235" s="60">
        <v>0.18861634157369053</v>
      </c>
      <c r="M235" s="60">
        <v>14.40243328781575</v>
      </c>
      <c r="N235" s="60">
        <v>1.2926852170646967</v>
      </c>
      <c r="O235" s="60">
        <v>9.4637946837763529</v>
      </c>
      <c r="P235" s="60">
        <v>0.17034841502902318</v>
      </c>
      <c r="Q235" s="60">
        <v>20.229901855564638</v>
      </c>
      <c r="R235" s="60">
        <v>0.83503100584297829</v>
      </c>
      <c r="S235" s="60">
        <v>8.5472043996333635</v>
      </c>
      <c r="T235" s="60"/>
      <c r="U235" s="60">
        <v>0.17948237830135685</v>
      </c>
      <c r="V235" s="60">
        <v>4.3377191580312653</v>
      </c>
      <c r="W235" s="60">
        <v>3.9733090688504702</v>
      </c>
      <c r="X235" s="60">
        <v>9.0054995417048573</v>
      </c>
      <c r="Y235" s="60">
        <v>0.11645803172225444</v>
      </c>
      <c r="Z235" s="60">
        <v>5.0885309390170939</v>
      </c>
      <c r="AA235" s="60">
        <v>2.2374309028691761</v>
      </c>
      <c r="AB235" s="60">
        <v>5.8432630614115491</v>
      </c>
    </row>
    <row r="237" spans="1:28" x14ac:dyDescent="0.25">
      <c r="A237" s="333" t="s">
        <v>59</v>
      </c>
      <c r="B237" s="333"/>
      <c r="C237" s="333"/>
      <c r="D237" s="333"/>
      <c r="E237" s="333"/>
      <c r="F237" s="333"/>
    </row>
    <row r="238" spans="1:28" x14ac:dyDescent="0.25">
      <c r="A238" s="324" t="s">
        <v>27</v>
      </c>
      <c r="B238" s="1"/>
      <c r="C238" s="328" t="s">
        <v>30</v>
      </c>
      <c r="D238" s="367"/>
      <c r="E238" s="367"/>
      <c r="F238" s="367"/>
      <c r="G238" s="367"/>
      <c r="H238" s="367"/>
      <c r="I238" s="367"/>
      <c r="J238" s="367"/>
      <c r="K238" s="3"/>
      <c r="L238" s="328" t="s">
        <v>35</v>
      </c>
      <c r="M238" s="367"/>
      <c r="N238" s="367"/>
      <c r="O238" s="367"/>
      <c r="P238" s="367"/>
      <c r="Q238" s="367"/>
      <c r="R238" s="367"/>
      <c r="S238" s="367"/>
      <c r="T238" s="4"/>
      <c r="U238" s="328" t="s">
        <v>36</v>
      </c>
      <c r="V238" s="328"/>
      <c r="W238" s="328"/>
      <c r="X238" s="328"/>
      <c r="Y238" s="367"/>
      <c r="Z238" s="367"/>
      <c r="AA238" s="367"/>
      <c r="AB238" s="367"/>
    </row>
    <row r="239" spans="1:28" x14ac:dyDescent="0.25">
      <c r="A239" s="324"/>
      <c r="B239" s="1"/>
      <c r="C239" s="327" t="s">
        <v>33</v>
      </c>
      <c r="D239" s="327"/>
      <c r="E239" s="327"/>
      <c r="F239" s="327"/>
      <c r="G239" s="327" t="s">
        <v>34</v>
      </c>
      <c r="H239" s="327"/>
      <c r="I239" s="327"/>
      <c r="J239" s="327"/>
      <c r="K239" s="45"/>
      <c r="L239" s="327" t="s">
        <v>33</v>
      </c>
      <c r="M239" s="327"/>
      <c r="N239" s="327"/>
      <c r="O239" s="327"/>
      <c r="P239" s="327" t="s">
        <v>34</v>
      </c>
      <c r="Q239" s="327"/>
      <c r="R239" s="327"/>
      <c r="S239" s="327"/>
      <c r="T239" s="5"/>
      <c r="U239" s="327" t="s">
        <v>33</v>
      </c>
      <c r="V239" s="327"/>
      <c r="W239" s="327"/>
      <c r="X239" s="327"/>
      <c r="Y239" s="327" t="s">
        <v>34</v>
      </c>
      <c r="Z239" s="327"/>
      <c r="AA239" s="327"/>
      <c r="AB239" s="327"/>
    </row>
    <row r="240" spans="1:28" ht="31.2" x14ac:dyDescent="0.25">
      <c r="A240" s="327"/>
      <c r="B240" s="2"/>
      <c r="C240" s="46" t="s">
        <v>41</v>
      </c>
      <c r="D240" s="46" t="s">
        <v>42</v>
      </c>
      <c r="E240" s="46" t="s">
        <v>43</v>
      </c>
      <c r="F240" s="46" t="s">
        <v>44</v>
      </c>
      <c r="G240" s="46" t="s">
        <v>41</v>
      </c>
      <c r="H240" s="46" t="s">
        <v>42</v>
      </c>
      <c r="I240" s="46" t="s">
        <v>43</v>
      </c>
      <c r="J240" s="46" t="s">
        <v>44</v>
      </c>
      <c r="K240" s="7"/>
      <c r="L240" s="46" t="s">
        <v>41</v>
      </c>
      <c r="M240" s="46" t="s">
        <v>42</v>
      </c>
      <c r="N240" s="46" t="s">
        <v>43</v>
      </c>
      <c r="O240" s="46" t="s">
        <v>44</v>
      </c>
      <c r="P240" s="46" t="s">
        <v>41</v>
      </c>
      <c r="Q240" s="46" t="s">
        <v>42</v>
      </c>
      <c r="R240" s="46" t="s">
        <v>43</v>
      </c>
      <c r="S240" s="46" t="s">
        <v>44</v>
      </c>
      <c r="T240" s="7"/>
      <c r="U240" s="46" t="s">
        <v>41</v>
      </c>
      <c r="V240" s="46" t="s">
        <v>42</v>
      </c>
      <c r="W240" s="46" t="s">
        <v>43</v>
      </c>
      <c r="X240" s="46" t="s">
        <v>44</v>
      </c>
      <c r="Y240" s="46" t="s">
        <v>41</v>
      </c>
      <c r="Z240" s="46" t="s">
        <v>42</v>
      </c>
      <c r="AA240" s="46" t="s">
        <v>43</v>
      </c>
      <c r="AB240" s="46" t="s">
        <v>44</v>
      </c>
    </row>
    <row r="241" spans="1:28" x14ac:dyDescent="0.25">
      <c r="A241" s="8" t="s">
        <v>0</v>
      </c>
      <c r="B241" s="8"/>
      <c r="C241" s="40">
        <v>1.3753456556541988</v>
      </c>
      <c r="D241" s="40">
        <v>65.383495852132143</v>
      </c>
      <c r="E241" s="40">
        <v>2.0601700457815566</v>
      </c>
      <c r="F241" s="40">
        <v>63.636363636363633</v>
      </c>
      <c r="G241" s="41">
        <v>0.18192402852568768</v>
      </c>
      <c r="H241" s="41">
        <v>30.446805414059092</v>
      </c>
      <c r="I241" s="41">
        <v>0.59396531242575434</v>
      </c>
      <c r="J241" s="41">
        <v>8.4175084175084187</v>
      </c>
      <c r="K241" s="9"/>
      <c r="L241" s="41">
        <v>0.15281618396157765</v>
      </c>
      <c r="M241" s="41">
        <v>15.063309561926937</v>
      </c>
      <c r="N241" s="41">
        <v>1.0043041606886656</v>
      </c>
      <c r="O241" s="41">
        <v>7.0707070707070701</v>
      </c>
      <c r="P241" s="41">
        <v>0.19647795080774266</v>
      </c>
      <c r="Q241" s="41">
        <v>22.900596710813563</v>
      </c>
      <c r="R241" s="41">
        <v>0.85066162570888471</v>
      </c>
      <c r="S241" s="41">
        <v>9.0909090909090917</v>
      </c>
      <c r="T241" s="9"/>
      <c r="U241" s="41">
        <v>0.17464706738466018</v>
      </c>
      <c r="V241" s="41">
        <v>5.2103041769756953</v>
      </c>
      <c r="W241" s="41">
        <v>3.2432432432432434</v>
      </c>
      <c r="X241" s="41">
        <v>8.0808080808080813</v>
      </c>
      <c r="Y241" s="41">
        <v>0.22558579537185272</v>
      </c>
      <c r="Z241" s="41">
        <v>6.4255566875272878</v>
      </c>
      <c r="AA241" s="41">
        <v>3.391684901531729</v>
      </c>
      <c r="AB241" s="41">
        <v>10.437710437710438</v>
      </c>
    </row>
    <row r="242" spans="1:28" x14ac:dyDescent="0.25">
      <c r="A242" s="8" t="s">
        <v>1</v>
      </c>
      <c r="B242" s="8"/>
      <c r="C242" s="40">
        <v>1.392757660167131</v>
      </c>
      <c r="D242" s="40">
        <v>69.080779944289688</v>
      </c>
      <c r="E242" s="40">
        <v>1.9762845849802373</v>
      </c>
      <c r="F242" s="40">
        <v>62.5</v>
      </c>
      <c r="G242" s="41">
        <v>0</v>
      </c>
      <c r="H242" s="41">
        <v>29.805013927576603</v>
      </c>
      <c r="I242" s="41">
        <v>0</v>
      </c>
      <c r="J242" s="41">
        <v>0</v>
      </c>
      <c r="K242" s="9"/>
      <c r="L242" s="41">
        <v>0.2785515320334262</v>
      </c>
      <c r="M242" s="41">
        <v>12.813370473537605</v>
      </c>
      <c r="N242" s="41">
        <v>2.1276595744680851</v>
      </c>
      <c r="O242" s="41">
        <v>12.5</v>
      </c>
      <c r="P242" s="41">
        <v>0</v>
      </c>
      <c r="Q242" s="41">
        <v>17.827298050139277</v>
      </c>
      <c r="R242" s="41">
        <v>0</v>
      </c>
      <c r="S242" s="41">
        <v>0</v>
      </c>
      <c r="T242" s="9"/>
      <c r="U242" s="41">
        <v>0.2785515320334262</v>
      </c>
      <c r="V242" s="41">
        <v>5.8495821727019495</v>
      </c>
      <c r="W242" s="41">
        <v>4.5454545454545459</v>
      </c>
      <c r="X242" s="41">
        <v>12.5</v>
      </c>
      <c r="Y242" s="41">
        <v>0.2785515320334262</v>
      </c>
      <c r="Z242" s="41">
        <v>4.4568245125348191</v>
      </c>
      <c r="AA242" s="41">
        <v>5.8823529411764701</v>
      </c>
      <c r="AB242" s="41">
        <v>12.5</v>
      </c>
    </row>
    <row r="243" spans="1:28" x14ac:dyDescent="0.25">
      <c r="A243" s="8" t="s">
        <v>2</v>
      </c>
      <c r="B243" s="8"/>
      <c r="C243" s="40">
        <v>0.95261845386533672</v>
      </c>
      <c r="D243" s="40">
        <v>69.655860349127181</v>
      </c>
      <c r="E243" s="40">
        <v>1.3491558946104401</v>
      </c>
      <c r="F243" s="40">
        <v>67.017543859649123</v>
      </c>
      <c r="G243" s="41">
        <v>0.11720698254364088</v>
      </c>
      <c r="H243" s="41">
        <v>26.805486284289277</v>
      </c>
      <c r="I243" s="41">
        <v>0.43534642460170431</v>
      </c>
      <c r="J243" s="41">
        <v>8.2456140350877192</v>
      </c>
      <c r="K243" s="9"/>
      <c r="L243" s="41">
        <v>0.10224438902743142</v>
      </c>
      <c r="M243" s="41">
        <v>13.089775561097255</v>
      </c>
      <c r="N243" s="41">
        <v>0.77504725897920601</v>
      </c>
      <c r="O243" s="41">
        <v>7.192982456140351</v>
      </c>
      <c r="P243" s="41">
        <v>8.4788029925187025E-2</v>
      </c>
      <c r="Q243" s="41">
        <v>16.805486284289277</v>
      </c>
      <c r="R243" s="41">
        <v>0.50199320832718142</v>
      </c>
      <c r="S243" s="41">
        <v>5.9649122807017543</v>
      </c>
      <c r="T243" s="9"/>
      <c r="U243" s="41">
        <v>0.10723192019950124</v>
      </c>
      <c r="V243" s="41">
        <v>4.4089775561097255</v>
      </c>
      <c r="W243" s="41">
        <v>2.3743787962451681</v>
      </c>
      <c r="X243" s="41">
        <v>7.5438596491228065</v>
      </c>
      <c r="Y243" s="41">
        <v>0.1396508728179551</v>
      </c>
      <c r="Z243" s="41">
        <v>5.3865336658354117</v>
      </c>
      <c r="AA243" s="41">
        <v>2.5270758122743682</v>
      </c>
      <c r="AB243" s="41">
        <v>9.8245614035087723</v>
      </c>
    </row>
    <row r="244" spans="1:28" x14ac:dyDescent="0.25">
      <c r="A244" s="8" t="s">
        <v>3</v>
      </c>
      <c r="B244" s="8"/>
      <c r="C244" s="40">
        <v>1.2891344383057091</v>
      </c>
      <c r="D244" s="40">
        <v>64.861878453038685</v>
      </c>
      <c r="E244" s="40">
        <v>1.9487750556792873</v>
      </c>
      <c r="F244" s="40">
        <v>61.403508771929829</v>
      </c>
      <c r="G244" s="41">
        <v>7.3664825046040508E-2</v>
      </c>
      <c r="H244" s="41">
        <v>27.661141804788215</v>
      </c>
      <c r="I244" s="41">
        <v>0.26560424966799467</v>
      </c>
      <c r="J244" s="41">
        <v>3.5087719298245612</v>
      </c>
      <c r="K244" s="9"/>
      <c r="L244" s="41">
        <v>0.18416206261510129</v>
      </c>
      <c r="M244" s="41">
        <v>11.823204419889503</v>
      </c>
      <c r="N244" s="41">
        <v>1.5337423312883436</v>
      </c>
      <c r="O244" s="41">
        <v>8.7719298245614024</v>
      </c>
      <c r="P244" s="41">
        <v>0.22099447513812157</v>
      </c>
      <c r="Q244" s="41">
        <v>20.368324125230203</v>
      </c>
      <c r="R244" s="41">
        <v>1.0733452593917709</v>
      </c>
      <c r="S244" s="41">
        <v>10.526315789473683</v>
      </c>
      <c r="T244" s="9"/>
      <c r="U244" s="41">
        <v>0.18416206261510129</v>
      </c>
      <c r="V244" s="41">
        <v>5.1933701657458569</v>
      </c>
      <c r="W244" s="41">
        <v>3.4246575342465753</v>
      </c>
      <c r="X244" s="41">
        <v>8.7719298245614024</v>
      </c>
      <c r="Y244" s="41">
        <v>0.25782688766114181</v>
      </c>
      <c r="Z244" s="41">
        <v>6.1510128913443829</v>
      </c>
      <c r="AA244" s="41">
        <v>4.0229885057471266</v>
      </c>
      <c r="AB244" s="41">
        <v>12.280701754385964</v>
      </c>
    </row>
    <row r="245" spans="1:28" x14ac:dyDescent="0.25">
      <c r="A245" s="8" t="s">
        <v>4</v>
      </c>
      <c r="B245" s="8"/>
      <c r="C245" s="40">
        <v>1.4766988429329413</v>
      </c>
      <c r="D245" s="40">
        <v>69.187496004602707</v>
      </c>
      <c r="E245" s="40">
        <v>2.0897412701284606</v>
      </c>
      <c r="F245" s="40">
        <v>71.07692307692308</v>
      </c>
      <c r="G245" s="41">
        <v>0.21734961324554111</v>
      </c>
      <c r="H245" s="41">
        <v>31.707472991114237</v>
      </c>
      <c r="I245" s="41">
        <v>0.68081698037645177</v>
      </c>
      <c r="J245" s="41">
        <v>10.461538461538462</v>
      </c>
      <c r="K245" s="9"/>
      <c r="L245" s="41">
        <v>0.10228217093907817</v>
      </c>
      <c r="M245" s="41">
        <v>12.868375631272775</v>
      </c>
      <c r="N245" s="41">
        <v>0.78856579595860032</v>
      </c>
      <c r="O245" s="41">
        <v>4.9230769230769234</v>
      </c>
      <c r="P245" s="41">
        <v>9.5889535255385794E-2</v>
      </c>
      <c r="Q245" s="41">
        <v>17.65645975835837</v>
      </c>
      <c r="R245" s="41">
        <v>0.54015124234785739</v>
      </c>
      <c r="S245" s="41">
        <v>4.6153846153846159</v>
      </c>
      <c r="T245" s="9"/>
      <c r="U245" s="41">
        <v>0.13424534935754012</v>
      </c>
      <c r="V245" s="41">
        <v>3.2091031132135779</v>
      </c>
      <c r="W245" s="41">
        <v>4.0152963671128106</v>
      </c>
      <c r="X245" s="41">
        <v>6.4615384615384617</v>
      </c>
      <c r="Y245" s="41">
        <v>0.14063798504123248</v>
      </c>
      <c r="Z245" s="41">
        <v>3.9826120309403565</v>
      </c>
      <c r="AA245" s="41">
        <v>3.4108527131782944</v>
      </c>
      <c r="AB245" s="41">
        <v>6.7692307692307692</v>
      </c>
    </row>
    <row r="246" spans="1:28" x14ac:dyDescent="0.25">
      <c r="A246" s="8" t="s">
        <v>5</v>
      </c>
      <c r="B246" s="8"/>
      <c r="C246" s="40">
        <v>1.6911437472185136</v>
      </c>
      <c r="D246" s="40">
        <v>66.421895861148201</v>
      </c>
      <c r="E246" s="40">
        <v>2.4828487422410976</v>
      </c>
      <c r="F246" s="40">
        <v>67.857142857142861</v>
      </c>
      <c r="G246" s="41">
        <v>0.24477080551846908</v>
      </c>
      <c r="H246" s="41">
        <v>29.862038273253226</v>
      </c>
      <c r="I246" s="41">
        <v>0.81300813008130091</v>
      </c>
      <c r="J246" s="41">
        <v>9.8214285714285712</v>
      </c>
      <c r="K246" s="9"/>
      <c r="L246" s="41">
        <v>0.13351134846461948</v>
      </c>
      <c r="M246" s="41">
        <v>12.105028927458834</v>
      </c>
      <c r="N246" s="41">
        <v>1.0909090909090911</v>
      </c>
      <c r="O246" s="41">
        <v>5.3571428571428568</v>
      </c>
      <c r="P246" s="41">
        <v>0.13351134846461948</v>
      </c>
      <c r="Q246" s="41">
        <v>17.222963951935917</v>
      </c>
      <c r="R246" s="41">
        <v>0.76923076923076927</v>
      </c>
      <c r="S246" s="41">
        <v>5.3571428571428568</v>
      </c>
      <c r="T246" s="9"/>
      <c r="U246" s="41">
        <v>0.26702269692923897</v>
      </c>
      <c r="V246" s="41">
        <v>4.4503782821539826</v>
      </c>
      <c r="W246" s="41">
        <v>5.6603773584905666</v>
      </c>
      <c r="X246" s="41">
        <v>10.714285714285714</v>
      </c>
      <c r="Y246" s="41">
        <v>0.13351134846461948</v>
      </c>
      <c r="Z246" s="41">
        <v>3.8050734312416554</v>
      </c>
      <c r="AA246" s="41">
        <v>3.3898305084745761</v>
      </c>
      <c r="AB246" s="41">
        <v>5.3571428571428568</v>
      </c>
    </row>
    <row r="247" spans="1:28" x14ac:dyDescent="0.25">
      <c r="A247" s="8" t="s">
        <v>6</v>
      </c>
      <c r="B247" s="8"/>
      <c r="C247" s="40">
        <v>0.52827843380981976</v>
      </c>
      <c r="D247" s="40">
        <v>63.103376838616121</v>
      </c>
      <c r="E247" s="40">
        <v>0.83021325085463127</v>
      </c>
      <c r="F247" s="40">
        <v>68.918918918918919</v>
      </c>
      <c r="G247" s="41">
        <v>4.143360265175057E-2</v>
      </c>
      <c r="H247" s="41">
        <v>25.036254402320278</v>
      </c>
      <c r="I247" s="41">
        <v>0.16522098306484925</v>
      </c>
      <c r="J247" s="41">
        <v>5.4054054054054053</v>
      </c>
      <c r="K247" s="9"/>
      <c r="L247" s="41">
        <v>2.0716801325875285E-2</v>
      </c>
      <c r="M247" s="41">
        <v>8.5353221462606168</v>
      </c>
      <c r="N247" s="41">
        <v>0.24213075060532688</v>
      </c>
      <c r="O247" s="41">
        <v>2.7027027027027026</v>
      </c>
      <c r="P247" s="41">
        <v>6.2150403977625848E-2</v>
      </c>
      <c r="Q247" s="41">
        <v>17.039569090532421</v>
      </c>
      <c r="R247" s="41">
        <v>0.36341611144760755</v>
      </c>
      <c r="S247" s="41">
        <v>8.1081081081081088</v>
      </c>
      <c r="T247" s="9"/>
      <c r="U247" s="41">
        <v>9.3225605966438779E-2</v>
      </c>
      <c r="V247" s="41">
        <v>6.2875492024031487</v>
      </c>
      <c r="W247" s="41">
        <v>1.4610389610389609</v>
      </c>
      <c r="X247" s="41">
        <v>12.162162162162163</v>
      </c>
      <c r="Y247" s="41">
        <v>4.143360265175057E-2</v>
      </c>
      <c r="Z247" s="41">
        <v>8.3695877356536155</v>
      </c>
      <c r="AA247" s="41">
        <v>0.49261083743842365</v>
      </c>
      <c r="AB247" s="41">
        <v>5.4054054054054053</v>
      </c>
    </row>
    <row r="248" spans="1:28" x14ac:dyDescent="0.25">
      <c r="A248" s="8" t="s">
        <v>7</v>
      </c>
      <c r="B248" s="8"/>
      <c r="C248" s="40">
        <v>1.1807358777129979</v>
      </c>
      <c r="D248" s="40">
        <v>67.429327323502037</v>
      </c>
      <c r="E248" s="40">
        <v>1.7209368751785203</v>
      </c>
      <c r="F248" s="40">
        <v>60.858585858585855</v>
      </c>
      <c r="G248" s="41">
        <v>0.26946254470628583</v>
      </c>
      <c r="H248" s="41">
        <v>31.517319092646122</v>
      </c>
      <c r="I248" s="41">
        <v>0.84771886559802723</v>
      </c>
      <c r="J248" s="41">
        <v>13.888888888888889</v>
      </c>
      <c r="K248" s="9"/>
      <c r="L248" s="41">
        <v>0.11268433687717408</v>
      </c>
      <c r="M248" s="41">
        <v>12.748028024104649</v>
      </c>
      <c r="N248" s="41">
        <v>0.87619047619047619</v>
      </c>
      <c r="O248" s="41">
        <v>5.808080808080808</v>
      </c>
      <c r="P248" s="41">
        <v>0.17637548380775073</v>
      </c>
      <c r="Q248" s="41">
        <v>17.627749742785753</v>
      </c>
      <c r="R248" s="41">
        <v>0.99064391854705547</v>
      </c>
      <c r="S248" s="41">
        <v>9.0909090909090917</v>
      </c>
      <c r="T248" s="9"/>
      <c r="U248" s="41">
        <v>0.19107344079172994</v>
      </c>
      <c r="V248" s="41">
        <v>3.5667042281122927</v>
      </c>
      <c r="W248" s="41">
        <v>5.0847457627118651</v>
      </c>
      <c r="X248" s="41">
        <v>9.8484848484848477</v>
      </c>
      <c r="Y248" s="41">
        <v>0.13718093185047278</v>
      </c>
      <c r="Z248" s="41">
        <v>4.4632796041350256</v>
      </c>
      <c r="AA248" s="41">
        <v>2.9818956336528224</v>
      </c>
      <c r="AB248" s="41">
        <v>7.0707070707070701</v>
      </c>
    </row>
    <row r="249" spans="1:28" s="97" customFormat="1" x14ac:dyDescent="0.25">
      <c r="A249" s="89" t="s">
        <v>8</v>
      </c>
      <c r="B249" s="18"/>
      <c r="C249" s="42">
        <v>1.1295953994660095</v>
      </c>
      <c r="D249" s="110">
        <v>67.765454918874511</v>
      </c>
      <c r="E249" s="42">
        <v>1.6395886123118197</v>
      </c>
      <c r="F249" s="42">
        <v>65.796628602501357</v>
      </c>
      <c r="G249" s="57">
        <v>0.1661718852107022</v>
      </c>
      <c r="H249" s="43">
        <v>28.886835079071677</v>
      </c>
      <c r="I249" s="57">
        <v>0.57196105523601426</v>
      </c>
      <c r="J249" s="57">
        <v>9.6791734638390423</v>
      </c>
      <c r="K249" s="20"/>
      <c r="L249" s="110">
        <v>0.10735824044511659</v>
      </c>
      <c r="M249" s="43">
        <v>12.760693814298252</v>
      </c>
      <c r="N249" s="110">
        <v>0.83430063842135815</v>
      </c>
      <c r="O249" s="110">
        <v>6.2533985861881458</v>
      </c>
      <c r="P249" s="110">
        <v>0.12136148919882747</v>
      </c>
      <c r="Q249" s="110">
        <v>18.000709497936853</v>
      </c>
      <c r="R249" s="43">
        <v>0.66968885225633634</v>
      </c>
      <c r="S249" s="110">
        <v>7.0690592713431215</v>
      </c>
      <c r="T249" s="20"/>
      <c r="U249" s="110">
        <v>0.14376668720476485</v>
      </c>
      <c r="V249" s="43">
        <v>4.3718142609085309</v>
      </c>
      <c r="W249" s="110">
        <v>3.1837916063675831</v>
      </c>
      <c r="X249" s="110">
        <v>8.3741163675910819</v>
      </c>
      <c r="Y249" s="57">
        <v>0.1447002371216789</v>
      </c>
      <c r="Z249" s="43">
        <v>5.3576429731697752</v>
      </c>
      <c r="AA249" s="43">
        <v>2.6297930098405158</v>
      </c>
      <c r="AB249" s="57">
        <v>8.4284937466014132</v>
      </c>
    </row>
    <row r="250" spans="1:28" x14ac:dyDescent="0.25">
      <c r="A250" s="8" t="s">
        <v>9</v>
      </c>
      <c r="B250" s="8"/>
      <c r="C250" s="40">
        <v>0.90948698398867234</v>
      </c>
      <c r="D250" s="40">
        <v>66.986167084195628</v>
      </c>
      <c r="E250" s="40">
        <v>1.3395363760327264</v>
      </c>
      <c r="F250" s="40">
        <v>63.018867924528301</v>
      </c>
      <c r="G250" s="41">
        <v>0.13070471626184513</v>
      </c>
      <c r="H250" s="41">
        <v>30.731946411066335</v>
      </c>
      <c r="I250" s="41">
        <v>0.42350449973530974</v>
      </c>
      <c r="J250" s="41">
        <v>9.0566037735849054</v>
      </c>
      <c r="K250" s="9"/>
      <c r="L250" s="41">
        <v>9.8028537196383839E-2</v>
      </c>
      <c r="M250" s="41">
        <v>9.5251061975819624</v>
      </c>
      <c r="N250" s="41">
        <v>1.0186757215619695</v>
      </c>
      <c r="O250" s="41">
        <v>6.7924528301886795</v>
      </c>
      <c r="P250" s="41">
        <v>0.12525868641760157</v>
      </c>
      <c r="Q250" s="41">
        <v>14.726064698834548</v>
      </c>
      <c r="R250" s="41">
        <v>0.84341767510084342</v>
      </c>
      <c r="S250" s="41">
        <v>8.6792452830188669</v>
      </c>
      <c r="T250" s="9"/>
      <c r="U250" s="41">
        <v>0.13070471626184513</v>
      </c>
      <c r="V250" s="41">
        <v>4.5310968304106307</v>
      </c>
      <c r="W250" s="41">
        <v>2.8037383177570092</v>
      </c>
      <c r="X250" s="41">
        <v>9.0566037735849054</v>
      </c>
      <c r="Y250" s="41">
        <v>0.12525868641760157</v>
      </c>
      <c r="Z250" s="41">
        <v>6.0832153360200412</v>
      </c>
      <c r="AA250" s="41">
        <v>2.0175438596491229</v>
      </c>
      <c r="AB250" s="41">
        <v>8.6792452830188669</v>
      </c>
    </row>
    <row r="251" spans="1:28" x14ac:dyDescent="0.25">
      <c r="A251" s="8" t="s">
        <v>10</v>
      </c>
      <c r="B251" s="8"/>
      <c r="C251" s="40">
        <v>1.626545217957059</v>
      </c>
      <c r="D251" s="40">
        <v>67.69681197137281</v>
      </c>
      <c r="E251" s="40">
        <v>2.3463162834350069</v>
      </c>
      <c r="F251" s="40">
        <v>71.428571428571431</v>
      </c>
      <c r="G251" s="41">
        <v>0.22771633051398829</v>
      </c>
      <c r="H251" s="41">
        <v>32.791151594014309</v>
      </c>
      <c r="I251" s="41">
        <v>0.68965517241379315</v>
      </c>
      <c r="J251" s="41">
        <v>10</v>
      </c>
      <c r="K251" s="9"/>
      <c r="L251" s="41">
        <v>0.1951854261548471</v>
      </c>
      <c r="M251" s="41">
        <v>14.313597918022122</v>
      </c>
      <c r="N251" s="41">
        <v>1.3452914798206279</v>
      </c>
      <c r="O251" s="41">
        <v>8.5714285714285712</v>
      </c>
      <c r="P251" s="41">
        <v>0.13012361743656475</v>
      </c>
      <c r="Q251" s="41">
        <v>21.047495120364346</v>
      </c>
      <c r="R251" s="41">
        <v>0.61443932411674351</v>
      </c>
      <c r="S251" s="41">
        <v>5.7142857142857144</v>
      </c>
      <c r="T251" s="9"/>
      <c r="U251" s="41">
        <v>0.1951854261548471</v>
      </c>
      <c r="V251" s="41">
        <v>4.3266102797657773</v>
      </c>
      <c r="W251" s="41">
        <v>4.3165467625899279</v>
      </c>
      <c r="X251" s="41">
        <v>8.5714285714285712</v>
      </c>
      <c r="Y251" s="41">
        <v>6.5061808718282377E-2</v>
      </c>
      <c r="Z251" s="41">
        <v>5.4001301236174371</v>
      </c>
      <c r="AA251" s="41">
        <v>1.1904761904761905</v>
      </c>
      <c r="AB251" s="41">
        <v>2.8571428571428572</v>
      </c>
    </row>
    <row r="252" spans="1:28" x14ac:dyDescent="0.25">
      <c r="A252" s="8" t="s">
        <v>11</v>
      </c>
      <c r="B252" s="8"/>
      <c r="C252" s="40">
        <v>1.133444158984434</v>
      </c>
      <c r="D252" s="40">
        <v>69.049418165331716</v>
      </c>
      <c r="E252" s="40">
        <v>1.614987080103359</v>
      </c>
      <c r="F252" s="40">
        <v>66.371681415929203</v>
      </c>
      <c r="G252" s="41">
        <v>0.12090071029167296</v>
      </c>
      <c r="H252" s="41">
        <v>33.640622638658002</v>
      </c>
      <c r="I252" s="41">
        <v>0.35810205908683973</v>
      </c>
      <c r="J252" s="41">
        <v>7.0796460176991154</v>
      </c>
      <c r="K252" s="9"/>
      <c r="L252" s="41">
        <v>7.5562943932295595E-2</v>
      </c>
      <c r="M252" s="41">
        <v>13.102614477860058</v>
      </c>
      <c r="N252" s="41">
        <v>0.57339449541284404</v>
      </c>
      <c r="O252" s="41">
        <v>4.4247787610619467</v>
      </c>
      <c r="P252" s="41">
        <v>0.10578812150521386</v>
      </c>
      <c r="Q252" s="41">
        <v>21.338975366480277</v>
      </c>
      <c r="R252" s="41">
        <v>0.49330514446793516</v>
      </c>
      <c r="S252" s="41">
        <v>6.1946902654867255</v>
      </c>
      <c r="T252" s="9"/>
      <c r="U252" s="41">
        <v>0.22668883179688681</v>
      </c>
      <c r="V252" s="41">
        <v>3.7025842526824846</v>
      </c>
      <c r="W252" s="41">
        <v>5.7692307692307692</v>
      </c>
      <c r="X252" s="41">
        <v>13.274336283185843</v>
      </c>
      <c r="Y252" s="41">
        <v>0.10578812150521386</v>
      </c>
      <c r="Z252" s="41">
        <v>4.6093395798700314</v>
      </c>
      <c r="AA252" s="41">
        <v>2.2435897435897436</v>
      </c>
      <c r="AB252" s="41">
        <v>6.1946902654867255</v>
      </c>
    </row>
    <row r="253" spans="1:28" x14ac:dyDescent="0.25">
      <c r="A253" s="8" t="s">
        <v>12</v>
      </c>
      <c r="B253" s="8"/>
      <c r="C253" s="40">
        <v>1.0430710281700135</v>
      </c>
      <c r="D253" s="40">
        <v>69.502589938267221</v>
      </c>
      <c r="E253" s="40">
        <v>1.4785757392878696</v>
      </c>
      <c r="F253" s="40">
        <v>62.553191489361701</v>
      </c>
      <c r="G253" s="41">
        <v>0.10288795856098773</v>
      </c>
      <c r="H253" s="41">
        <v>27.354005534662601</v>
      </c>
      <c r="I253" s="41">
        <v>0.37472541672050652</v>
      </c>
      <c r="J253" s="41">
        <v>6.1702127659574471</v>
      </c>
      <c r="K253" s="9"/>
      <c r="L253" s="41">
        <v>0.12062726176115801</v>
      </c>
      <c r="M253" s="41">
        <v>13.786986447172357</v>
      </c>
      <c r="N253" s="41">
        <v>0.86734693877551017</v>
      </c>
      <c r="O253" s="41">
        <v>7.2340425531914887</v>
      </c>
      <c r="P253" s="41">
        <v>0.10998367984105585</v>
      </c>
      <c r="Q253" s="41">
        <v>20.020577591712197</v>
      </c>
      <c r="R253" s="41">
        <v>0.54635178004934792</v>
      </c>
      <c r="S253" s="41">
        <v>6.5957446808510634</v>
      </c>
      <c r="T253" s="9"/>
      <c r="U253" s="41">
        <v>0.23415880224224792</v>
      </c>
      <c r="V253" s="41">
        <v>4.4490172426027108</v>
      </c>
      <c r="W253" s="41">
        <v>5</v>
      </c>
      <c r="X253" s="41">
        <v>14.042553191489363</v>
      </c>
      <c r="Y253" s="41">
        <v>0.14191442560136236</v>
      </c>
      <c r="Z253" s="41">
        <v>5.4672532462924854</v>
      </c>
      <c r="AA253" s="41">
        <v>2.5300442757748258</v>
      </c>
      <c r="AB253" s="41">
        <v>8.5106382978723403</v>
      </c>
    </row>
    <row r="254" spans="1:28" s="97" customFormat="1" x14ac:dyDescent="0.25">
      <c r="A254" s="90" t="s">
        <v>13</v>
      </c>
      <c r="B254" s="22"/>
      <c r="C254" s="110">
        <v>1.0419815430573089</v>
      </c>
      <c r="D254" s="42">
        <v>68.528956773769096</v>
      </c>
      <c r="E254" s="110">
        <v>1.4977252977559679</v>
      </c>
      <c r="F254" s="110">
        <v>63.834422657952075</v>
      </c>
      <c r="G254" s="110">
        <v>0.1209125340066502</v>
      </c>
      <c r="H254" s="57">
        <v>29.493767670122157</v>
      </c>
      <c r="I254" s="110">
        <v>0.408285800060042</v>
      </c>
      <c r="J254" s="43">
        <v>7.4074074074074066</v>
      </c>
      <c r="K254" s="20"/>
      <c r="L254" s="110">
        <v>0.11202190650616121</v>
      </c>
      <c r="M254" s="110">
        <v>12.343747221678907</v>
      </c>
      <c r="N254" s="43">
        <v>0.89935760171306212</v>
      </c>
      <c r="O254" s="43">
        <v>6.8627450980392162</v>
      </c>
      <c r="P254" s="110">
        <v>0.1155781575063568</v>
      </c>
      <c r="Q254" s="43">
        <v>18.503173954017672</v>
      </c>
      <c r="R254" s="110">
        <v>0.62076210486104477</v>
      </c>
      <c r="S254" s="43">
        <v>7.0806100217864918</v>
      </c>
      <c r="T254" s="20"/>
      <c r="U254" s="43">
        <v>0.19737193051085544</v>
      </c>
      <c r="V254" s="57">
        <v>4.3813012322409719</v>
      </c>
      <c r="W254" s="43">
        <v>4.3106796116504853</v>
      </c>
      <c r="X254" s="57">
        <v>12.091503267973856</v>
      </c>
      <c r="Y254" s="43">
        <v>0.12802503600704138</v>
      </c>
      <c r="Z254" s="57">
        <v>5.5637546898060064</v>
      </c>
      <c r="AA254" s="43">
        <v>2.2492970946579196</v>
      </c>
      <c r="AB254" s="43">
        <v>7.8431372549019605</v>
      </c>
    </row>
    <row r="255" spans="1:28" x14ac:dyDescent="0.25">
      <c r="A255" s="8" t="s">
        <v>14</v>
      </c>
      <c r="B255" s="8"/>
      <c r="C255" s="40">
        <v>1.6610433428497273</v>
      </c>
      <c r="D255" s="40">
        <v>73.83856735011679</v>
      </c>
      <c r="E255" s="40">
        <v>2.2000687521485047</v>
      </c>
      <c r="F255" s="40">
        <v>71.910112359550567</v>
      </c>
      <c r="G255" s="41">
        <v>7.7861406696080979E-2</v>
      </c>
      <c r="H255" s="41">
        <v>30.365948611471584</v>
      </c>
      <c r="I255" s="41">
        <v>0.25575447570332482</v>
      </c>
      <c r="J255" s="41">
        <v>3.3707865168539324</v>
      </c>
      <c r="K255" s="9"/>
      <c r="L255" s="41">
        <v>0.15572281339216196</v>
      </c>
      <c r="M255" s="41">
        <v>17.233324682065923</v>
      </c>
      <c r="N255" s="41">
        <v>0.89552238805970152</v>
      </c>
      <c r="O255" s="41">
        <v>6.7415730337078648</v>
      </c>
      <c r="P255" s="41">
        <v>0.10381520892810796</v>
      </c>
      <c r="Q255" s="41">
        <v>26.498832078899561</v>
      </c>
      <c r="R255" s="41">
        <v>0.3902439024390244</v>
      </c>
      <c r="S255" s="41">
        <v>4.4943820224719104</v>
      </c>
      <c r="T255" s="9"/>
      <c r="U255" s="41">
        <v>0.25953802232026996</v>
      </c>
      <c r="V255" s="41">
        <v>3.5816247080197248</v>
      </c>
      <c r="W255" s="41">
        <v>6.756756756756757</v>
      </c>
      <c r="X255" s="41">
        <v>11.235955056179774</v>
      </c>
      <c r="Y255" s="41">
        <v>0.15572281339216196</v>
      </c>
      <c r="Z255" s="41">
        <v>3.9190241370360757</v>
      </c>
      <c r="AA255" s="41">
        <v>3.8216560509554141</v>
      </c>
      <c r="AB255" s="41">
        <v>6.7415730337078648</v>
      </c>
    </row>
    <row r="256" spans="1:28" x14ac:dyDescent="0.25">
      <c r="A256" s="8" t="s">
        <v>15</v>
      </c>
      <c r="B256" s="8"/>
      <c r="C256" s="40">
        <v>2.2641509433962264</v>
      </c>
      <c r="D256" s="40">
        <v>74.15094339622641</v>
      </c>
      <c r="E256" s="40">
        <v>2.9629629629629632</v>
      </c>
      <c r="F256" s="40">
        <v>66.666666666666657</v>
      </c>
      <c r="G256" s="41">
        <v>0.18867924528301888</v>
      </c>
      <c r="H256" s="41">
        <v>27.358490566037734</v>
      </c>
      <c r="I256" s="41">
        <v>0.68493150684931503</v>
      </c>
      <c r="J256" s="41">
        <v>5.5555555555555554</v>
      </c>
      <c r="K256" s="9"/>
      <c r="L256" s="41">
        <v>0.56603773584905659</v>
      </c>
      <c r="M256" s="41">
        <v>16.037735849056602</v>
      </c>
      <c r="N256" s="41">
        <v>3.4090909090909087</v>
      </c>
      <c r="O256" s="41">
        <v>16.666666666666664</v>
      </c>
      <c r="P256" s="41">
        <v>0.37735849056603776</v>
      </c>
      <c r="Q256" s="41">
        <v>30.754716981132074</v>
      </c>
      <c r="R256" s="41">
        <v>1.2121212121212122</v>
      </c>
      <c r="S256" s="41">
        <v>11.111111111111111</v>
      </c>
      <c r="T256" s="9"/>
      <c r="U256" s="41">
        <v>0.37735849056603776</v>
      </c>
      <c r="V256" s="41">
        <v>3.2075471698113209</v>
      </c>
      <c r="W256" s="41">
        <v>10.526315789473683</v>
      </c>
      <c r="X256" s="41">
        <v>11.111111111111111</v>
      </c>
      <c r="Y256" s="41">
        <v>0.18867924528301888</v>
      </c>
      <c r="Z256" s="41">
        <v>6.6037735849056602</v>
      </c>
      <c r="AA256" s="41">
        <v>2.7777777777777777</v>
      </c>
      <c r="AB256" s="41">
        <v>5.5555555555555554</v>
      </c>
    </row>
    <row r="257" spans="1:28" x14ac:dyDescent="0.25">
      <c r="A257" s="8" t="s">
        <v>16</v>
      </c>
      <c r="B257" s="8"/>
      <c r="C257" s="40">
        <v>1.5666240953597275</v>
      </c>
      <c r="D257" s="40">
        <v>74.670072371221792</v>
      </c>
      <c r="E257" s="40">
        <v>2.0549475094929641</v>
      </c>
      <c r="F257" s="40">
        <v>69.172932330827066</v>
      </c>
      <c r="G257" s="41">
        <v>8.5142613878246065E-2</v>
      </c>
      <c r="H257" s="41">
        <v>21.549595572584078</v>
      </c>
      <c r="I257" s="41">
        <v>0.39354584809130266</v>
      </c>
      <c r="J257" s="41">
        <v>3.7593984962406015</v>
      </c>
      <c r="K257" s="9"/>
      <c r="L257" s="41">
        <v>0.28097062579821197</v>
      </c>
      <c r="M257" s="41">
        <v>19.33588761174968</v>
      </c>
      <c r="N257" s="41">
        <v>1.4322916666666665</v>
      </c>
      <c r="O257" s="41">
        <v>12.406015037593985</v>
      </c>
      <c r="P257" s="41">
        <v>0.17879948914431673</v>
      </c>
      <c r="Q257" s="41">
        <v>26.028097062579818</v>
      </c>
      <c r="R257" s="41">
        <v>0.68226120857699801</v>
      </c>
      <c r="S257" s="41">
        <v>7.8947368421052628</v>
      </c>
      <c r="T257" s="9"/>
      <c r="U257" s="41">
        <v>0.17879948914431673</v>
      </c>
      <c r="V257" s="41">
        <v>4.8361004682843767</v>
      </c>
      <c r="W257" s="41">
        <v>3.5653650254668934</v>
      </c>
      <c r="X257" s="41">
        <v>7.8947368421052628</v>
      </c>
      <c r="Y257" s="41">
        <v>0.16177096636866753</v>
      </c>
      <c r="Z257" s="41">
        <v>5.2447850148999571</v>
      </c>
      <c r="AA257" s="41">
        <v>2.9921259842519685</v>
      </c>
      <c r="AB257" s="41">
        <v>7.1428571428571423</v>
      </c>
    </row>
    <row r="258" spans="1:28" x14ac:dyDescent="0.25">
      <c r="A258" s="8" t="s">
        <v>17</v>
      </c>
      <c r="B258" s="8"/>
      <c r="C258" s="40">
        <v>1.4283484233531065</v>
      </c>
      <c r="D258" s="40">
        <v>79.269434904776773</v>
      </c>
      <c r="E258" s="40">
        <v>1.7699970983654125</v>
      </c>
      <c r="F258" s="40">
        <v>69.056603773584897</v>
      </c>
      <c r="G258" s="41">
        <v>0.1326881049016547</v>
      </c>
      <c r="H258" s="41">
        <v>27.747424289728379</v>
      </c>
      <c r="I258" s="41">
        <v>0.47592385218365063</v>
      </c>
      <c r="J258" s="41">
        <v>6.4150943396226419</v>
      </c>
      <c r="K258" s="9"/>
      <c r="L258" s="41">
        <v>0.27318139244458317</v>
      </c>
      <c r="M258" s="41">
        <v>21.995004683109585</v>
      </c>
      <c r="N258" s="41">
        <v>1.2267788293024886</v>
      </c>
      <c r="O258" s="41">
        <v>13.20754716981132</v>
      </c>
      <c r="P258" s="41">
        <v>0.33562285357477367</v>
      </c>
      <c r="Q258" s="41">
        <v>30.635341866999688</v>
      </c>
      <c r="R258" s="41">
        <v>1.0836693548387097</v>
      </c>
      <c r="S258" s="41">
        <v>16.226415094339622</v>
      </c>
      <c r="T258" s="9"/>
      <c r="U258" s="41">
        <v>0.1248829222603809</v>
      </c>
      <c r="V258" s="41">
        <v>3.2001248829222604</v>
      </c>
      <c r="W258" s="41">
        <v>3.755868544600939</v>
      </c>
      <c r="X258" s="41">
        <v>6.0377358490566042</v>
      </c>
      <c r="Y258" s="41">
        <v>5.4636278488916633E-2</v>
      </c>
      <c r="Z258" s="41">
        <v>3.8401498595067127</v>
      </c>
      <c r="AA258" s="41">
        <v>1.402805611222445</v>
      </c>
      <c r="AB258" s="41">
        <v>2.6415094339622645</v>
      </c>
    </row>
    <row r="259" spans="1:28" x14ac:dyDescent="0.25">
      <c r="A259" s="8" t="s">
        <v>18</v>
      </c>
      <c r="B259" s="8"/>
      <c r="C259" s="40">
        <v>2.7600849256900215</v>
      </c>
      <c r="D259" s="40">
        <v>79.193205944798308</v>
      </c>
      <c r="E259" s="40">
        <v>3.3678756476683938</v>
      </c>
      <c r="F259" s="40">
        <v>63.414634146341463</v>
      </c>
      <c r="G259" s="41">
        <v>0.21231422505307856</v>
      </c>
      <c r="H259" s="41">
        <v>28.980891719745223</v>
      </c>
      <c r="I259" s="41">
        <v>0.72727272727272729</v>
      </c>
      <c r="J259" s="41">
        <v>4.8780487804878048</v>
      </c>
      <c r="K259" s="9"/>
      <c r="L259" s="41">
        <v>0.31847133757961787</v>
      </c>
      <c r="M259" s="41">
        <v>25.796178343949045</v>
      </c>
      <c r="N259" s="41">
        <v>1.2195121951219512</v>
      </c>
      <c r="O259" s="41">
        <v>7.3170731707317067</v>
      </c>
      <c r="P259" s="41">
        <v>0.84925690021231426</v>
      </c>
      <c r="Q259" s="41">
        <v>32.484076433121018</v>
      </c>
      <c r="R259" s="41">
        <v>2.547770700636943</v>
      </c>
      <c r="S259" s="41">
        <v>19.512195121951219</v>
      </c>
      <c r="T259" s="9"/>
      <c r="U259" s="41">
        <v>0.53078556263269638</v>
      </c>
      <c r="V259" s="41">
        <v>2.2292993630573248</v>
      </c>
      <c r="W259" s="41">
        <v>19.230769230769234</v>
      </c>
      <c r="X259" s="41">
        <v>12.195121951219512</v>
      </c>
      <c r="Y259" s="41">
        <v>0.21231422505307856</v>
      </c>
      <c r="Z259" s="41">
        <v>4.0339702760084926</v>
      </c>
      <c r="AA259" s="41">
        <v>5</v>
      </c>
      <c r="AB259" s="41">
        <v>4.8780487804878048</v>
      </c>
    </row>
    <row r="260" spans="1:28" x14ac:dyDescent="0.25">
      <c r="A260" s="8" t="s">
        <v>19</v>
      </c>
      <c r="B260" s="8"/>
      <c r="C260" s="40">
        <v>2.2273647671391381</v>
      </c>
      <c r="D260" s="40">
        <v>78.970205380387611</v>
      </c>
      <c r="E260" s="40">
        <v>2.7431421446384037</v>
      </c>
      <c r="F260" s="40">
        <v>64.705882352941174</v>
      </c>
      <c r="G260" s="41">
        <v>0.26034133641886026</v>
      </c>
      <c r="H260" s="41">
        <v>28.811107897020538</v>
      </c>
      <c r="I260" s="41">
        <v>0.89552238805970152</v>
      </c>
      <c r="J260" s="41">
        <v>7.5630252100840334</v>
      </c>
      <c r="K260" s="9"/>
      <c r="L260" s="41">
        <v>0.49175585768006941</v>
      </c>
      <c r="M260" s="41">
        <v>24.732426959791727</v>
      </c>
      <c r="N260" s="41">
        <v>1.9495412844036699</v>
      </c>
      <c r="O260" s="41">
        <v>14.285714285714285</v>
      </c>
      <c r="P260" s="41">
        <v>0.34712178189181375</v>
      </c>
      <c r="Q260" s="41">
        <v>31.703789412785653</v>
      </c>
      <c r="R260" s="41">
        <v>1.0830324909747291</v>
      </c>
      <c r="S260" s="41">
        <v>10.084033613445378</v>
      </c>
      <c r="T260" s="9"/>
      <c r="U260" s="41">
        <v>0.37604859704946486</v>
      </c>
      <c r="V260" s="41">
        <v>2.9505351460804166</v>
      </c>
      <c r="W260" s="41">
        <v>11.304347826086957</v>
      </c>
      <c r="X260" s="41">
        <v>10.92436974789916</v>
      </c>
      <c r="Y260" s="41">
        <v>0.20248770610355799</v>
      </c>
      <c r="Z260" s="41">
        <v>3.3844373734451838</v>
      </c>
      <c r="AA260" s="41">
        <v>5.6451612903225801</v>
      </c>
      <c r="AB260" s="41">
        <v>5.8823529411764701</v>
      </c>
    </row>
    <row r="261" spans="1:28" x14ac:dyDescent="0.25">
      <c r="A261" s="8" t="s">
        <v>20</v>
      </c>
      <c r="B261" s="8"/>
      <c r="C261" s="40">
        <v>1.4098547422386785</v>
      </c>
      <c r="D261" s="40">
        <v>77.477926516661924</v>
      </c>
      <c r="E261" s="40">
        <v>1.7871649065800164</v>
      </c>
      <c r="F261" s="40">
        <v>65.78073089700996</v>
      </c>
      <c r="G261" s="41">
        <v>0.11392765593847907</v>
      </c>
      <c r="H261" s="41">
        <v>26.246083736827114</v>
      </c>
      <c r="I261" s="41">
        <v>0.43219881145326849</v>
      </c>
      <c r="J261" s="41">
        <v>5.3156146179401995</v>
      </c>
      <c r="K261" s="9"/>
      <c r="L261" s="41">
        <v>0.22785531187695815</v>
      </c>
      <c r="M261" s="41">
        <v>17.509256622045001</v>
      </c>
      <c r="N261" s="41">
        <v>1.2846246487354476</v>
      </c>
      <c r="O261" s="41">
        <v>10.631229235880399</v>
      </c>
      <c r="P261" s="41">
        <v>0.22785531187695815</v>
      </c>
      <c r="Q261" s="41">
        <v>26.018228424950156</v>
      </c>
      <c r="R261" s="41">
        <v>0.86814975583288123</v>
      </c>
      <c r="S261" s="41">
        <v>10.631229235880399</v>
      </c>
      <c r="T261" s="9"/>
      <c r="U261" s="41">
        <v>0.22073483338080321</v>
      </c>
      <c r="V261" s="41">
        <v>3.4534320706351465</v>
      </c>
      <c r="W261" s="41">
        <v>6.0077519379844961</v>
      </c>
      <c r="X261" s="41">
        <v>10.299003322259136</v>
      </c>
      <c r="Y261" s="41">
        <v>0.11392765593847907</v>
      </c>
      <c r="Z261" s="41">
        <v>4.1085160922814019</v>
      </c>
      <c r="AA261" s="41">
        <v>2.6981450252951094</v>
      </c>
      <c r="AB261" s="41">
        <v>5.3156146179401995</v>
      </c>
    </row>
    <row r="262" spans="1:28" x14ac:dyDescent="0.25">
      <c r="A262" s="8" t="s">
        <v>21</v>
      </c>
      <c r="B262" s="8"/>
      <c r="C262" s="40">
        <v>1.6720257234726688</v>
      </c>
      <c r="D262" s="40">
        <v>67.524115755627008</v>
      </c>
      <c r="E262" s="40">
        <v>2.4163568773234201</v>
      </c>
      <c r="F262" s="40">
        <v>66.666666666666657</v>
      </c>
      <c r="G262" s="41">
        <v>0.19292604501607716</v>
      </c>
      <c r="H262" s="41">
        <v>29.989281886387996</v>
      </c>
      <c r="I262" s="41">
        <v>0.63920454545454553</v>
      </c>
      <c r="J262" s="41">
        <v>7.6923076923076925</v>
      </c>
      <c r="K262" s="9"/>
      <c r="L262" s="41">
        <v>0.21436227224008575</v>
      </c>
      <c r="M262" s="41">
        <v>16.2486602357985</v>
      </c>
      <c r="N262" s="41">
        <v>1.3020833333333335</v>
      </c>
      <c r="O262" s="41">
        <v>8.5470085470085468</v>
      </c>
      <c r="P262" s="41">
        <v>0.10718113612004287</v>
      </c>
      <c r="Q262" s="41">
        <v>25.144694533762056</v>
      </c>
      <c r="R262" s="41">
        <v>0.42444821731748728</v>
      </c>
      <c r="S262" s="41">
        <v>4.2735042735042734</v>
      </c>
      <c r="T262" s="9"/>
      <c r="U262" s="41">
        <v>0.27867095391211144</v>
      </c>
      <c r="V262" s="41">
        <v>4.630225080385852</v>
      </c>
      <c r="W262" s="41">
        <v>5.6768558951965069</v>
      </c>
      <c r="X262" s="41">
        <v>11.111111111111111</v>
      </c>
      <c r="Y262" s="41">
        <v>0.12861736334405144</v>
      </c>
      <c r="Z262" s="41">
        <v>7.031082529474812</v>
      </c>
      <c r="AA262" s="41">
        <v>1.7964071856287425</v>
      </c>
      <c r="AB262" s="41">
        <v>5.1282051282051277</v>
      </c>
    </row>
    <row r="263" spans="1:28" s="97" customFormat="1" ht="20.399999999999999" x14ac:dyDescent="0.25">
      <c r="A263" s="91" t="s">
        <v>22</v>
      </c>
      <c r="B263" s="18"/>
      <c r="C263" s="57">
        <v>1.5793114048570551</v>
      </c>
      <c r="D263" s="57">
        <v>76.220027666769141</v>
      </c>
      <c r="E263" s="57">
        <v>2.0299804904551402</v>
      </c>
      <c r="F263" s="57">
        <v>67.598684210526315</v>
      </c>
      <c r="G263" s="48">
        <v>0.12872732861973563</v>
      </c>
      <c r="H263" s="110">
        <v>26.427528435290505</v>
      </c>
      <c r="I263" s="48">
        <v>0.48473448126175661</v>
      </c>
      <c r="J263" s="110">
        <v>5.509868421052631</v>
      </c>
      <c r="K263" s="20"/>
      <c r="L263" s="57">
        <v>0.26706117430064558</v>
      </c>
      <c r="M263" s="57">
        <v>19.506993544420535</v>
      </c>
      <c r="N263" s="57">
        <v>1.350563544500583</v>
      </c>
      <c r="O263" s="57">
        <v>11.430921052631579</v>
      </c>
      <c r="P263" s="57">
        <v>0.24400553335382724</v>
      </c>
      <c r="Q263" s="57">
        <v>27.657162619120811</v>
      </c>
      <c r="R263" s="57">
        <v>0.8745351879906349</v>
      </c>
      <c r="S263" s="57">
        <v>10.444078947368421</v>
      </c>
      <c r="T263" s="20"/>
      <c r="U263" s="57">
        <v>0.21326467875806948</v>
      </c>
      <c r="V263" s="110">
        <v>3.7599907777436217</v>
      </c>
      <c r="W263" s="57">
        <v>5.3675048355899415</v>
      </c>
      <c r="X263" s="48">
        <v>9.1282894736842106</v>
      </c>
      <c r="Y263" s="110">
        <v>0.12296341838303104</v>
      </c>
      <c r="Z263" s="110">
        <v>4.5227482324008603</v>
      </c>
      <c r="AA263" s="57">
        <v>2.6468155500413566</v>
      </c>
      <c r="AB263" s="110">
        <v>5.2631578947368416</v>
      </c>
    </row>
    <row r="264" spans="1:28" x14ac:dyDescent="0.25">
      <c r="A264" s="89" t="s">
        <v>60</v>
      </c>
      <c r="B264" s="67"/>
      <c r="C264" s="60">
        <v>1.2153849724936747</v>
      </c>
      <c r="D264" s="60">
        <v>70.007659989322434</v>
      </c>
      <c r="E264" s="60">
        <v>1.7064490476997485</v>
      </c>
      <c r="F264" s="60">
        <v>65.894789831361692</v>
      </c>
      <c r="G264" s="60">
        <v>0.14530767623778465</v>
      </c>
      <c r="H264" s="60">
        <v>28.451057310647386</v>
      </c>
      <c r="I264" s="60">
        <v>0.50813338095392713</v>
      </c>
      <c r="J264" s="60">
        <v>7.8781776994714319</v>
      </c>
      <c r="K264" s="60"/>
      <c r="L264" s="60">
        <v>0.14716464334625473</v>
      </c>
      <c r="M264" s="60">
        <v>14.28193403124347</v>
      </c>
      <c r="N264" s="60">
        <v>1.0199157041279237</v>
      </c>
      <c r="O264" s="60">
        <v>7.9788572866851242</v>
      </c>
      <c r="P264" s="60">
        <v>0.14948585223184235</v>
      </c>
      <c r="Q264" s="60">
        <v>20.465170260671758</v>
      </c>
      <c r="R264" s="60">
        <v>0.72514356491386101</v>
      </c>
      <c r="S264" s="60">
        <v>8.10470677070224</v>
      </c>
      <c r="T264" s="60"/>
      <c r="U264" s="60">
        <v>0.17455490819618857</v>
      </c>
      <c r="V264" s="60">
        <v>4.2264571388779277</v>
      </c>
      <c r="W264" s="60">
        <v>3.9662447257383966</v>
      </c>
      <c r="X264" s="60">
        <v>9.4638811980870869</v>
      </c>
      <c r="Y264" s="60">
        <v>0.13509435714119913</v>
      </c>
      <c r="Z264" s="60">
        <v>5.2097212228128411</v>
      </c>
      <c r="AA264" s="60">
        <v>2.5275775210631459</v>
      </c>
      <c r="AB264" s="60">
        <v>7.3244399697961233</v>
      </c>
    </row>
    <row r="266" spans="1:28" x14ac:dyDescent="0.25">
      <c r="A266" s="333" t="s">
        <v>61</v>
      </c>
      <c r="B266" s="333"/>
      <c r="C266" s="333"/>
      <c r="D266" s="333"/>
      <c r="E266" s="333"/>
      <c r="F266" s="333"/>
    </row>
    <row r="267" spans="1:28" x14ac:dyDescent="0.25">
      <c r="A267" s="324" t="s">
        <v>27</v>
      </c>
      <c r="B267" s="1"/>
      <c r="C267" s="328" t="s">
        <v>30</v>
      </c>
      <c r="D267" s="367"/>
      <c r="E267" s="367"/>
      <c r="F267" s="367"/>
      <c r="G267" s="367"/>
      <c r="H267" s="367"/>
      <c r="I267" s="367"/>
      <c r="J267" s="367"/>
      <c r="K267" s="3"/>
      <c r="L267" s="328" t="s">
        <v>35</v>
      </c>
      <c r="M267" s="367"/>
      <c r="N267" s="367"/>
      <c r="O267" s="367"/>
      <c r="P267" s="367"/>
      <c r="Q267" s="367"/>
      <c r="R267" s="367"/>
      <c r="S267" s="367"/>
      <c r="T267" s="4"/>
      <c r="U267" s="328" t="s">
        <v>36</v>
      </c>
      <c r="V267" s="328"/>
      <c r="W267" s="328"/>
      <c r="X267" s="328"/>
      <c r="Y267" s="367"/>
      <c r="Z267" s="367"/>
      <c r="AA267" s="367"/>
      <c r="AB267" s="367"/>
    </row>
    <row r="268" spans="1:28" x14ac:dyDescent="0.25">
      <c r="A268" s="324"/>
      <c r="B268" s="1"/>
      <c r="C268" s="327" t="s">
        <v>33</v>
      </c>
      <c r="D268" s="327"/>
      <c r="E268" s="327"/>
      <c r="F268" s="327"/>
      <c r="G268" s="327" t="s">
        <v>34</v>
      </c>
      <c r="H268" s="327"/>
      <c r="I268" s="327"/>
      <c r="J268" s="327"/>
      <c r="K268" s="45"/>
      <c r="L268" s="327" t="s">
        <v>33</v>
      </c>
      <c r="M268" s="327"/>
      <c r="N268" s="327"/>
      <c r="O268" s="327"/>
      <c r="P268" s="327" t="s">
        <v>34</v>
      </c>
      <c r="Q268" s="327"/>
      <c r="R268" s="327"/>
      <c r="S268" s="327"/>
      <c r="T268" s="5"/>
      <c r="U268" s="327" t="s">
        <v>33</v>
      </c>
      <c r="V268" s="327"/>
      <c r="W268" s="327"/>
      <c r="X268" s="327"/>
      <c r="Y268" s="327" t="s">
        <v>34</v>
      </c>
      <c r="Z268" s="327"/>
      <c r="AA268" s="327"/>
      <c r="AB268" s="327"/>
    </row>
    <row r="269" spans="1:28" ht="31.2" x14ac:dyDescent="0.25">
      <c r="A269" s="327"/>
      <c r="B269" s="2"/>
      <c r="C269" s="46" t="s">
        <v>41</v>
      </c>
      <c r="D269" s="46" t="s">
        <v>42</v>
      </c>
      <c r="E269" s="46" t="s">
        <v>43</v>
      </c>
      <c r="F269" s="46" t="s">
        <v>44</v>
      </c>
      <c r="G269" s="46" t="s">
        <v>41</v>
      </c>
      <c r="H269" s="46" t="s">
        <v>42</v>
      </c>
      <c r="I269" s="46" t="s">
        <v>43</v>
      </c>
      <c r="J269" s="46" t="s">
        <v>44</v>
      </c>
      <c r="K269" s="7"/>
      <c r="L269" s="46" t="s">
        <v>41</v>
      </c>
      <c r="M269" s="46" t="s">
        <v>42</v>
      </c>
      <c r="N269" s="46" t="s">
        <v>43</v>
      </c>
      <c r="O269" s="46" t="s">
        <v>44</v>
      </c>
      <c r="P269" s="46" t="s">
        <v>41</v>
      </c>
      <c r="Q269" s="46" t="s">
        <v>42</v>
      </c>
      <c r="R269" s="46" t="s">
        <v>43</v>
      </c>
      <c r="S269" s="46" t="s">
        <v>44</v>
      </c>
      <c r="T269" s="7"/>
      <c r="U269" s="46" t="s">
        <v>41</v>
      </c>
      <c r="V269" s="46" t="s">
        <v>42</v>
      </c>
      <c r="W269" s="46" t="s">
        <v>43</v>
      </c>
      <c r="X269" s="46" t="s">
        <v>44</v>
      </c>
      <c r="Y269" s="46" t="s">
        <v>41</v>
      </c>
      <c r="Z269" s="46" t="s">
        <v>42</v>
      </c>
      <c r="AA269" s="46" t="s">
        <v>43</v>
      </c>
      <c r="AB269" s="46" t="s">
        <v>44</v>
      </c>
    </row>
    <row r="270" spans="1:28" x14ac:dyDescent="0.25">
      <c r="A270" s="8" t="s">
        <v>0</v>
      </c>
      <c r="B270" s="8"/>
      <c r="C270" s="40">
        <v>1.4506627393225331</v>
      </c>
      <c r="D270" s="40">
        <v>64.712812960235638</v>
      </c>
      <c r="E270" s="40">
        <v>2.1925431274346132</v>
      </c>
      <c r="F270" s="40">
        <v>63.961038961038966</v>
      </c>
      <c r="G270" s="41">
        <v>0.26509572901325479</v>
      </c>
      <c r="H270" s="41">
        <v>30.73637702503682</v>
      </c>
      <c r="I270" s="41">
        <v>0.85510688836104509</v>
      </c>
      <c r="J270" s="41">
        <v>11.688311688311687</v>
      </c>
      <c r="K270" s="9"/>
      <c r="L270" s="41">
        <v>0.11045655375552282</v>
      </c>
      <c r="M270" s="41">
        <v>15.618556701030927</v>
      </c>
      <c r="N270" s="41">
        <v>0.70224719101123589</v>
      </c>
      <c r="O270" s="41">
        <v>4.8701298701298708</v>
      </c>
      <c r="P270" s="41">
        <v>0.1840942562592047</v>
      </c>
      <c r="Q270" s="41">
        <v>23.703976435935196</v>
      </c>
      <c r="R270" s="41">
        <v>0.7706535141800247</v>
      </c>
      <c r="S270" s="41">
        <v>8.1168831168831161</v>
      </c>
      <c r="T270" s="9"/>
      <c r="U270" s="41">
        <v>0.19145802650957289</v>
      </c>
      <c r="V270" s="41">
        <v>5.4786450662739323</v>
      </c>
      <c r="W270" s="41">
        <v>3.3766233766233764</v>
      </c>
      <c r="X270" s="41">
        <v>8.4415584415584419</v>
      </c>
      <c r="Y270" s="41">
        <v>0.2061855670103093</v>
      </c>
      <c r="Z270" s="41">
        <v>6.7673048600883652</v>
      </c>
      <c r="AA270" s="41">
        <v>2.9567053854276661</v>
      </c>
      <c r="AB270" s="41">
        <v>9.0909090909090917</v>
      </c>
    </row>
    <row r="271" spans="1:28" x14ac:dyDescent="0.25">
      <c r="A271" s="8" t="s">
        <v>1</v>
      </c>
      <c r="B271" s="8"/>
      <c r="C271" s="40">
        <v>2.1621621621621623</v>
      </c>
      <c r="D271" s="40">
        <v>60.810810810810814</v>
      </c>
      <c r="E271" s="40">
        <v>3.4334763948497855</v>
      </c>
      <c r="F271" s="40">
        <v>72.727272727272734</v>
      </c>
      <c r="G271" s="41">
        <v>0</v>
      </c>
      <c r="H271" s="41">
        <v>32.702702702702702</v>
      </c>
      <c r="I271" s="41">
        <v>0</v>
      </c>
      <c r="J271" s="41">
        <v>0</v>
      </c>
      <c r="K271" s="9"/>
      <c r="L271" s="41">
        <v>0.27027027027027029</v>
      </c>
      <c r="M271" s="41">
        <v>11.621621621621623</v>
      </c>
      <c r="N271" s="41">
        <v>2.2727272727272729</v>
      </c>
      <c r="O271" s="41">
        <v>9.0909090909090917</v>
      </c>
      <c r="P271" s="41">
        <v>0.27027027027027029</v>
      </c>
      <c r="Q271" s="41">
        <v>18.108108108108109</v>
      </c>
      <c r="R271" s="41">
        <v>1.4705882352941175</v>
      </c>
      <c r="S271" s="41">
        <v>9.0909090909090917</v>
      </c>
      <c r="T271" s="9"/>
      <c r="U271" s="41">
        <v>0</v>
      </c>
      <c r="V271" s="41">
        <v>4.8648648648648649</v>
      </c>
      <c r="W271" s="41">
        <v>0</v>
      </c>
      <c r="X271" s="41">
        <v>0</v>
      </c>
      <c r="Y271" s="41">
        <v>0.27027027027027029</v>
      </c>
      <c r="Z271" s="41">
        <v>6.4864864864864868</v>
      </c>
      <c r="AA271" s="41">
        <v>4</v>
      </c>
      <c r="AB271" s="41">
        <v>9.0909090909090917</v>
      </c>
    </row>
    <row r="272" spans="1:28" x14ac:dyDescent="0.25">
      <c r="A272" s="8" t="s">
        <v>2</v>
      </c>
      <c r="B272" s="8"/>
      <c r="C272" s="40">
        <v>0.90280250241595028</v>
      </c>
      <c r="D272" s="40">
        <v>68.913076649204015</v>
      </c>
      <c r="E272" s="40">
        <v>1.293119149091174</v>
      </c>
      <c r="F272" s="40">
        <v>65.740740740740748</v>
      </c>
      <c r="G272" s="41">
        <v>0.11189664818676567</v>
      </c>
      <c r="H272" s="41">
        <v>28.114032856924876</v>
      </c>
      <c r="I272" s="41">
        <v>0.39643211100099107</v>
      </c>
      <c r="J272" s="41">
        <v>8.1481481481481488</v>
      </c>
      <c r="K272" s="9"/>
      <c r="L272" s="41">
        <v>7.8836274858857636E-2</v>
      </c>
      <c r="M272" s="41">
        <v>12.672295407151212</v>
      </c>
      <c r="N272" s="41">
        <v>0.61826884722776232</v>
      </c>
      <c r="O272" s="41">
        <v>5.7407407407407405</v>
      </c>
      <c r="P272" s="41">
        <v>9.6638014343115808E-2</v>
      </c>
      <c r="Q272" s="41">
        <v>16.535272875235236</v>
      </c>
      <c r="R272" s="41">
        <v>0.58103975535168195</v>
      </c>
      <c r="S272" s="41">
        <v>7.0370370370370372</v>
      </c>
      <c r="T272" s="9"/>
      <c r="U272" s="41">
        <v>0.18056050048319008</v>
      </c>
      <c r="V272" s="41">
        <v>4.6411677941101672</v>
      </c>
      <c r="W272" s="41">
        <v>3.7447257383966246</v>
      </c>
      <c r="X272" s="41">
        <v>13.148148148148147</v>
      </c>
      <c r="Y272" s="41">
        <v>6.612074665581609E-2</v>
      </c>
      <c r="Z272" s="41">
        <v>5.9584965159452725</v>
      </c>
      <c r="AA272" s="41">
        <v>1.0975094976783453</v>
      </c>
      <c r="AB272" s="41">
        <v>4.8148148148148149</v>
      </c>
    </row>
    <row r="273" spans="1:28" x14ac:dyDescent="0.25">
      <c r="A273" s="8" t="s">
        <v>3</v>
      </c>
      <c r="B273" s="8"/>
      <c r="C273" s="40">
        <v>1.4885496183206106</v>
      </c>
      <c r="D273" s="40">
        <v>63.74045801526718</v>
      </c>
      <c r="E273" s="40">
        <v>2.2820362785254535</v>
      </c>
      <c r="F273" s="40">
        <v>70.909090909090907</v>
      </c>
      <c r="G273" s="41">
        <v>0.22900763358778628</v>
      </c>
      <c r="H273" s="41">
        <v>27.900763358778626</v>
      </c>
      <c r="I273" s="41">
        <v>0.81411126187245586</v>
      </c>
      <c r="J273" s="41">
        <v>10.909090909090908</v>
      </c>
      <c r="K273" s="9"/>
      <c r="L273" s="41">
        <v>7.6335877862595422E-2</v>
      </c>
      <c r="M273" s="41">
        <v>11.793893129770993</v>
      </c>
      <c r="N273" s="41">
        <v>0.64308681672025725</v>
      </c>
      <c r="O273" s="41">
        <v>3.6363636363636362</v>
      </c>
      <c r="P273" s="41">
        <v>7.6335877862595422E-2</v>
      </c>
      <c r="Q273" s="41">
        <v>22.022900763358781</v>
      </c>
      <c r="R273" s="41">
        <v>0.34542314335060448</v>
      </c>
      <c r="S273" s="41">
        <v>3.6363636363636362</v>
      </c>
      <c r="T273" s="9"/>
      <c r="U273" s="41">
        <v>0.22900763358778628</v>
      </c>
      <c r="V273" s="41">
        <v>4.4274809160305342</v>
      </c>
      <c r="W273" s="41">
        <v>4.918032786885246</v>
      </c>
      <c r="X273" s="41">
        <v>10.909090909090908</v>
      </c>
      <c r="Y273" s="41">
        <v>0.15267175572519084</v>
      </c>
      <c r="Z273" s="41">
        <v>6.6793893129770989</v>
      </c>
      <c r="AA273" s="41">
        <v>2.2346368715083798</v>
      </c>
      <c r="AB273" s="41">
        <v>7.2727272727272725</v>
      </c>
    </row>
    <row r="274" spans="1:28" x14ac:dyDescent="0.25">
      <c r="A274" s="8" t="s">
        <v>4</v>
      </c>
      <c r="B274" s="8"/>
      <c r="C274" s="40">
        <v>1.6548463356973995</v>
      </c>
      <c r="D274" s="40">
        <v>68.104274487253207</v>
      </c>
      <c r="E274" s="40">
        <v>2.3722293460340724</v>
      </c>
      <c r="F274" s="40">
        <v>70.189701897018978</v>
      </c>
      <c r="G274" s="41">
        <v>0.26835345984282155</v>
      </c>
      <c r="H274" s="41">
        <v>32.675228419909267</v>
      </c>
      <c r="I274" s="41">
        <v>0.81458494957331262</v>
      </c>
      <c r="J274" s="41">
        <v>11.38211382113821</v>
      </c>
      <c r="K274" s="9"/>
      <c r="L274" s="41">
        <v>0.14695546610440227</v>
      </c>
      <c r="M274" s="41">
        <v>12.829851127723469</v>
      </c>
      <c r="N274" s="41">
        <v>1.1324470704086658</v>
      </c>
      <c r="O274" s="41">
        <v>6.2330623306233059</v>
      </c>
      <c r="P274" s="41">
        <v>0.16612357037888953</v>
      </c>
      <c r="Q274" s="41">
        <v>18.356654526867292</v>
      </c>
      <c r="R274" s="41">
        <v>0.89686098654708524</v>
      </c>
      <c r="S274" s="41">
        <v>7.0460704607046063</v>
      </c>
      <c r="T274" s="9"/>
      <c r="U274" s="41">
        <v>0.16612357037888953</v>
      </c>
      <c r="V274" s="41">
        <v>3.3352501437607818</v>
      </c>
      <c r="W274" s="41">
        <v>4.7445255474452548</v>
      </c>
      <c r="X274" s="41">
        <v>7.0460704607046063</v>
      </c>
      <c r="Y274" s="41">
        <v>0.12778736182991501</v>
      </c>
      <c r="Z274" s="41">
        <v>4.3703277745830942</v>
      </c>
      <c r="AA274" s="41">
        <v>2.8409090909090908</v>
      </c>
      <c r="AB274" s="41">
        <v>5.4200542005420056</v>
      </c>
    </row>
    <row r="275" spans="1:28" x14ac:dyDescent="0.25">
      <c r="A275" s="8" t="s">
        <v>5</v>
      </c>
      <c r="B275" s="8"/>
      <c r="C275" s="40">
        <v>1.5764047800661072</v>
      </c>
      <c r="D275" s="40">
        <v>64.124078311721334</v>
      </c>
      <c r="E275" s="40">
        <v>2.3993808049535605</v>
      </c>
      <c r="F275" s="40">
        <v>63.917525773195869</v>
      </c>
      <c r="G275" s="41">
        <v>0.27968471904398678</v>
      </c>
      <c r="H275" s="41">
        <v>29.392321383168063</v>
      </c>
      <c r="I275" s="41">
        <v>0.94258783204798635</v>
      </c>
      <c r="J275" s="41">
        <v>11.340206185567011</v>
      </c>
      <c r="K275" s="9"/>
      <c r="L275" s="41">
        <v>0.27968471904398678</v>
      </c>
      <c r="M275" s="41">
        <v>11.797609966946352</v>
      </c>
      <c r="N275" s="41">
        <v>2.3157894736842106</v>
      </c>
      <c r="O275" s="41">
        <v>11.340206185567011</v>
      </c>
      <c r="P275" s="41">
        <v>0.20340706839562672</v>
      </c>
      <c r="Q275" s="41">
        <v>15.153826595474193</v>
      </c>
      <c r="R275" s="41">
        <v>1.3245033112582782</v>
      </c>
      <c r="S275" s="41">
        <v>8.2474226804123703</v>
      </c>
      <c r="T275" s="9"/>
      <c r="U275" s="41">
        <v>0.2288329519450801</v>
      </c>
      <c r="V275" s="41">
        <v>5.720823798627003</v>
      </c>
      <c r="W275" s="41">
        <v>3.8461538461538463</v>
      </c>
      <c r="X275" s="41">
        <v>9.2783505154639183</v>
      </c>
      <c r="Y275" s="41">
        <v>5.0851767098906681E-2</v>
      </c>
      <c r="Z275" s="41">
        <v>4.4241037376048817</v>
      </c>
      <c r="AA275" s="41">
        <v>1.1363636363636365</v>
      </c>
      <c r="AB275" s="41">
        <v>2.0618556701030926</v>
      </c>
    </row>
    <row r="276" spans="1:28" x14ac:dyDescent="0.25">
      <c r="A276" s="8" t="s">
        <v>6</v>
      </c>
      <c r="B276" s="8"/>
      <c r="C276" s="40">
        <v>0.56689342403628118</v>
      </c>
      <c r="D276" s="40">
        <v>60.554524840239118</v>
      </c>
      <c r="E276" s="40">
        <v>0.92748735244519398</v>
      </c>
      <c r="F276" s="40">
        <v>67.073170731707322</v>
      </c>
      <c r="G276" s="41">
        <v>3.0921459492888066E-2</v>
      </c>
      <c r="H276" s="41">
        <v>26.221397649969081</v>
      </c>
      <c r="I276" s="41">
        <v>0.11778563015312131</v>
      </c>
      <c r="J276" s="41">
        <v>3.6585365853658534</v>
      </c>
      <c r="K276" s="9"/>
      <c r="L276" s="41">
        <v>5.1535765821480103E-2</v>
      </c>
      <c r="M276" s="41">
        <v>8.8435374149659864</v>
      </c>
      <c r="N276" s="41">
        <v>0.57937427578215528</v>
      </c>
      <c r="O276" s="41">
        <v>6.0975609756097562</v>
      </c>
      <c r="P276" s="41">
        <v>7.2150072150072145E-2</v>
      </c>
      <c r="Q276" s="41">
        <v>16.264687693259123</v>
      </c>
      <c r="R276" s="41">
        <v>0.44164037854889587</v>
      </c>
      <c r="S276" s="41">
        <v>8.536585365853659</v>
      </c>
      <c r="T276" s="9"/>
      <c r="U276" s="41">
        <v>0.10307153164296021</v>
      </c>
      <c r="V276" s="41">
        <v>6.9057926200783344</v>
      </c>
      <c r="W276" s="41">
        <v>1.4705882352941175</v>
      </c>
      <c r="X276" s="41">
        <v>12.195121951219512</v>
      </c>
      <c r="Y276" s="41">
        <v>4.1228612657184083E-2</v>
      </c>
      <c r="Z276" s="41">
        <v>8.6064728921871776</v>
      </c>
      <c r="AA276" s="41">
        <v>0.47675804529201427</v>
      </c>
      <c r="AB276" s="41">
        <v>4.8780487804878048</v>
      </c>
    </row>
    <row r="277" spans="1:28" x14ac:dyDescent="0.25">
      <c r="A277" s="8" t="s">
        <v>7</v>
      </c>
      <c r="B277" s="8"/>
      <c r="C277" s="40">
        <v>1.1809656130600903</v>
      </c>
      <c r="D277" s="40">
        <v>65.295489505284579</v>
      </c>
      <c r="E277" s="40">
        <v>1.7765171307009033</v>
      </c>
      <c r="F277" s="40">
        <v>62.140992167101828</v>
      </c>
      <c r="G277" s="41">
        <v>0.23817793876842155</v>
      </c>
      <c r="H277" s="41">
        <v>33.508658760482312</v>
      </c>
      <c r="I277" s="41">
        <v>0.70577856197617994</v>
      </c>
      <c r="J277" s="41">
        <v>12.532637075718014</v>
      </c>
      <c r="K277" s="9"/>
      <c r="L277" s="41">
        <v>0.13397509055723714</v>
      </c>
      <c r="M277" s="41">
        <v>13.199027440083363</v>
      </c>
      <c r="N277" s="41">
        <v>1.0048381094157053</v>
      </c>
      <c r="O277" s="41">
        <v>7.0496083550913839</v>
      </c>
      <c r="P277" s="41">
        <v>0.10916488860219323</v>
      </c>
      <c r="Q277" s="41">
        <v>18.607651466282935</v>
      </c>
      <c r="R277" s="41">
        <v>0.58324496288441152</v>
      </c>
      <c r="S277" s="41">
        <v>5.7441253263707575</v>
      </c>
      <c r="T277" s="9"/>
      <c r="U277" s="41">
        <v>0.18855753485833376</v>
      </c>
      <c r="V277" s="41">
        <v>3.7314543740386048</v>
      </c>
      <c r="W277" s="41">
        <v>4.8101265822784809</v>
      </c>
      <c r="X277" s="41">
        <v>9.9216710182767613</v>
      </c>
      <c r="Y277" s="41">
        <v>0.13893713094824592</v>
      </c>
      <c r="Z277" s="41">
        <v>4.5998114424651417</v>
      </c>
      <c r="AA277" s="41">
        <v>2.9319371727748691</v>
      </c>
      <c r="AB277" s="41">
        <v>7.3107049608355092</v>
      </c>
    </row>
    <row r="278" spans="1:28" s="97" customFormat="1" x14ac:dyDescent="0.25">
      <c r="A278" s="89" t="s">
        <v>8</v>
      </c>
      <c r="B278" s="18"/>
      <c r="C278" s="42">
        <v>1.151607788780131</v>
      </c>
      <c r="D278" s="110">
        <v>66.453370802517782</v>
      </c>
      <c r="E278" s="42">
        <v>1.7034363633810334</v>
      </c>
      <c r="F278" s="42">
        <v>65.745257452574521</v>
      </c>
      <c r="G278" s="57">
        <v>0.18038374267784413</v>
      </c>
      <c r="H278" s="57">
        <v>30.046235201412692</v>
      </c>
      <c r="I278" s="57">
        <v>0.59677115396695768</v>
      </c>
      <c r="J278" s="57">
        <v>10.29810298102981</v>
      </c>
      <c r="K278" s="20"/>
      <c r="L278" s="110">
        <v>0.10917963372606355</v>
      </c>
      <c r="M278" s="43">
        <v>12.765472652875223</v>
      </c>
      <c r="N278" s="110">
        <v>0.84802005751788212</v>
      </c>
      <c r="O278" s="110">
        <v>6.2330623306233059</v>
      </c>
      <c r="P278" s="110">
        <v>0.12247106739706259</v>
      </c>
      <c r="Q278" s="110">
        <v>18.192175143120259</v>
      </c>
      <c r="R278" s="43">
        <v>0.66870561401689899</v>
      </c>
      <c r="S278" s="110">
        <v>6.9918699186991864</v>
      </c>
      <c r="T278" s="20"/>
      <c r="U278" s="110">
        <v>0.17658619020041583</v>
      </c>
      <c r="V278" s="43">
        <v>4.6254189175076661</v>
      </c>
      <c r="W278" s="110">
        <v>3.6773428232502967</v>
      </c>
      <c r="X278" s="43">
        <v>10.081300813008131</v>
      </c>
      <c r="Y278" s="57">
        <v>0.1072808574873494</v>
      </c>
      <c r="Z278" s="43">
        <v>5.7732291538103695</v>
      </c>
      <c r="AA278" s="43">
        <v>1.8243461414271875</v>
      </c>
      <c r="AB278" s="43">
        <v>6.1246612466124661</v>
      </c>
    </row>
    <row r="279" spans="1:28" x14ac:dyDescent="0.25">
      <c r="A279" s="8" t="s">
        <v>9</v>
      </c>
      <c r="B279" s="8"/>
      <c r="C279" s="40">
        <v>0.93824542804134636</v>
      </c>
      <c r="D279" s="40">
        <v>65.56056188709249</v>
      </c>
      <c r="E279" s="40">
        <v>1.4109206855320844</v>
      </c>
      <c r="F279" s="40">
        <v>61.245674740484425</v>
      </c>
      <c r="G279" s="41">
        <v>0.10601643254704478</v>
      </c>
      <c r="H279" s="41">
        <v>31.449774715080835</v>
      </c>
      <c r="I279" s="41">
        <v>0.33596505963379808</v>
      </c>
      <c r="J279" s="41">
        <v>6.9204152249134951</v>
      </c>
      <c r="K279" s="9"/>
      <c r="L279" s="41">
        <v>0.11131725417439704</v>
      </c>
      <c r="M279" s="41">
        <v>9.9708454810495635</v>
      </c>
      <c r="N279" s="41">
        <v>1.1041009463722398</v>
      </c>
      <c r="O279" s="41">
        <v>7.2664359861591699</v>
      </c>
      <c r="P279" s="41">
        <v>0.12721971905645377</v>
      </c>
      <c r="Q279" s="41">
        <v>15.833554200901141</v>
      </c>
      <c r="R279" s="41">
        <v>0.79707738292925934</v>
      </c>
      <c r="S279" s="41">
        <v>8.3044982698961931</v>
      </c>
      <c r="T279" s="9"/>
      <c r="U279" s="41">
        <v>0.22263450834879409</v>
      </c>
      <c r="V279" s="41">
        <v>4.707129605088789</v>
      </c>
      <c r="W279" s="41">
        <v>4.5161290322580641</v>
      </c>
      <c r="X279" s="41">
        <v>14.53287197231834</v>
      </c>
      <c r="Y279" s="41">
        <v>0.11661807580174927</v>
      </c>
      <c r="Z279" s="41">
        <v>6.5041081367611984</v>
      </c>
      <c r="AA279" s="41">
        <v>1.7614091273018415</v>
      </c>
      <c r="AB279" s="41">
        <v>7.6124567474048446</v>
      </c>
    </row>
    <row r="280" spans="1:28" x14ac:dyDescent="0.25">
      <c r="A280" s="8" t="s">
        <v>10</v>
      </c>
      <c r="B280" s="8"/>
      <c r="C280" s="40">
        <v>1.4761414349467903</v>
      </c>
      <c r="D280" s="40">
        <v>66.87263989014761</v>
      </c>
      <c r="E280" s="40">
        <v>2.15971873430437</v>
      </c>
      <c r="F280" s="40">
        <v>58.108108108108105</v>
      </c>
      <c r="G280" s="41">
        <v>0.34328870580157911</v>
      </c>
      <c r="H280" s="41">
        <v>30.861654651561963</v>
      </c>
      <c r="I280" s="41">
        <v>1.1001100110011002</v>
      </c>
      <c r="J280" s="41">
        <v>13.513513513513514</v>
      </c>
      <c r="K280" s="9"/>
      <c r="L280" s="41">
        <v>0.2746309646412633</v>
      </c>
      <c r="M280" s="41">
        <v>13.731548232063165</v>
      </c>
      <c r="N280" s="41">
        <v>1.9607843137254901</v>
      </c>
      <c r="O280" s="41">
        <v>10.810810810810811</v>
      </c>
      <c r="P280" s="41">
        <v>0.20597322348094746</v>
      </c>
      <c r="Q280" s="41">
        <v>18.503261242705115</v>
      </c>
      <c r="R280" s="41">
        <v>1.1009174311926606</v>
      </c>
      <c r="S280" s="41">
        <v>8.1081081081081088</v>
      </c>
      <c r="T280" s="9"/>
      <c r="U280" s="41">
        <v>0.24030209406110539</v>
      </c>
      <c r="V280" s="41">
        <v>4.462753175420529</v>
      </c>
      <c r="W280" s="41">
        <v>5.1094890510948909</v>
      </c>
      <c r="X280" s="41">
        <v>9.4594594594594597</v>
      </c>
      <c r="Y280" s="41">
        <v>0.17164435290078955</v>
      </c>
      <c r="Z280" s="41">
        <v>5.4239615516649495</v>
      </c>
      <c r="AA280" s="41">
        <v>3.0674846625766872</v>
      </c>
      <c r="AB280" s="41">
        <v>6.756756756756757</v>
      </c>
    </row>
    <row r="281" spans="1:28" x14ac:dyDescent="0.25">
      <c r="A281" s="8" t="s">
        <v>11</v>
      </c>
      <c r="B281" s="8"/>
      <c r="C281" s="40">
        <v>1.025564803804994</v>
      </c>
      <c r="D281" s="40">
        <v>68.326397146254465</v>
      </c>
      <c r="E281" s="40">
        <v>1.4787826832404629</v>
      </c>
      <c r="F281" s="40">
        <v>65.094339622641513</v>
      </c>
      <c r="G281" s="41">
        <v>0.10404280618311534</v>
      </c>
      <c r="H281" s="41">
        <v>33.219381688466108</v>
      </c>
      <c r="I281" s="41">
        <v>0.31222123104371097</v>
      </c>
      <c r="J281" s="41">
        <v>6.6037735849056602</v>
      </c>
      <c r="K281" s="9"/>
      <c r="L281" s="41">
        <v>7.4316290130796672E-2</v>
      </c>
      <c r="M281" s="41">
        <v>14.432223543400713</v>
      </c>
      <c r="N281" s="41">
        <v>0.51229508196721307</v>
      </c>
      <c r="O281" s="41">
        <v>4.716981132075472</v>
      </c>
      <c r="P281" s="41">
        <v>8.9179548156956001E-2</v>
      </c>
      <c r="Q281" s="41">
        <v>20.541022592152199</v>
      </c>
      <c r="R281" s="41">
        <v>0.43227665706051877</v>
      </c>
      <c r="S281" s="41">
        <v>5.6603773584905666</v>
      </c>
      <c r="T281" s="9"/>
      <c r="U281" s="41">
        <v>0.14863258026159334</v>
      </c>
      <c r="V281" s="41">
        <v>4.325208085612366</v>
      </c>
      <c r="W281" s="41">
        <v>3.322259136212625</v>
      </c>
      <c r="X281" s="41">
        <v>9.433962264150944</v>
      </c>
      <c r="Y281" s="41">
        <v>0.178359096313912</v>
      </c>
      <c r="Z281" s="41">
        <v>5.9155766944114143</v>
      </c>
      <c r="AA281" s="41">
        <v>2.9268292682926833</v>
      </c>
      <c r="AB281" s="41">
        <v>11.320754716981133</v>
      </c>
    </row>
    <row r="282" spans="1:28" x14ac:dyDescent="0.25">
      <c r="A282" s="8" t="s">
        <v>12</v>
      </c>
      <c r="B282" s="8"/>
      <c r="C282" s="40">
        <v>0.9960445882775979</v>
      </c>
      <c r="D282" s="40">
        <v>68.299172959367141</v>
      </c>
      <c r="E282" s="40">
        <v>1.4373929738986042</v>
      </c>
      <c r="F282" s="40">
        <v>65.330188679245282</v>
      </c>
      <c r="G282" s="41">
        <v>8.2704063286587567E-2</v>
      </c>
      <c r="H282" s="41">
        <v>27.457749011147069</v>
      </c>
      <c r="I282" s="41">
        <v>0.3003003003003003</v>
      </c>
      <c r="J282" s="41">
        <v>5.4245283018867925</v>
      </c>
      <c r="K282" s="9"/>
      <c r="L282" s="41">
        <v>0.14383315354189141</v>
      </c>
      <c r="M282" s="41">
        <v>13.437612369651205</v>
      </c>
      <c r="N282" s="41">
        <v>1.0590415673815197</v>
      </c>
      <c r="O282" s="41">
        <v>9.433962264150944</v>
      </c>
      <c r="P282" s="41">
        <v>0.1222581805106077</v>
      </c>
      <c r="Q282" s="41">
        <v>20.14742898238044</v>
      </c>
      <c r="R282" s="41">
        <v>0.60315770800070967</v>
      </c>
      <c r="S282" s="41">
        <v>8.0188679245283012</v>
      </c>
      <c r="T282" s="9"/>
      <c r="U282" s="41">
        <v>0.19777058612010071</v>
      </c>
      <c r="V282" s="41">
        <v>4.9334771664868748</v>
      </c>
      <c r="W282" s="41">
        <v>3.8542396636299929</v>
      </c>
      <c r="X282" s="41">
        <v>12.971698113207546</v>
      </c>
      <c r="Y282" s="41">
        <v>7.5512405609492989E-2</v>
      </c>
      <c r="Z282" s="41">
        <v>5.7173678532901828</v>
      </c>
      <c r="AA282" s="41">
        <v>1.3035381750465549</v>
      </c>
      <c r="AB282" s="41">
        <v>4.9528301886792452</v>
      </c>
    </row>
    <row r="283" spans="1:28" s="97" customFormat="1" x14ac:dyDescent="0.25">
      <c r="A283" s="90" t="s">
        <v>13</v>
      </c>
      <c r="B283" s="22"/>
      <c r="C283" s="110">
        <v>1.0050429718019747</v>
      </c>
      <c r="D283" s="42">
        <v>67.311243696285246</v>
      </c>
      <c r="E283" s="110">
        <v>1.4711615938450342</v>
      </c>
      <c r="F283" s="110">
        <v>63.38185890257558</v>
      </c>
      <c r="G283" s="110">
        <v>0.10654165778819519</v>
      </c>
      <c r="H283" s="43">
        <v>29.659421833937071</v>
      </c>
      <c r="I283" s="110">
        <v>0.35793115790729585</v>
      </c>
      <c r="J283" s="43">
        <v>6.718924972004479</v>
      </c>
      <c r="K283" s="20"/>
      <c r="L283" s="43">
        <v>0.13140137793877407</v>
      </c>
      <c r="M283" s="110">
        <v>12.41032743802827</v>
      </c>
      <c r="N283" s="43">
        <v>1.0477134362169052</v>
      </c>
      <c r="O283" s="43">
        <v>8.2866741321388577</v>
      </c>
      <c r="P283" s="110">
        <v>0.12429860075289438</v>
      </c>
      <c r="Q283" s="43">
        <v>18.664322750195325</v>
      </c>
      <c r="R283" s="110">
        <v>0.66156317928362163</v>
      </c>
      <c r="S283" s="43">
        <v>7.8387458006718926</v>
      </c>
      <c r="T283" s="20"/>
      <c r="U283" s="57">
        <v>0.20242914979757085</v>
      </c>
      <c r="V283" s="57">
        <v>4.7606364088358548</v>
      </c>
      <c r="W283" s="57">
        <v>4.0787119856887299</v>
      </c>
      <c r="X283" s="57">
        <v>12.76595744680851</v>
      </c>
      <c r="Y283" s="57">
        <v>0.10654165778819519</v>
      </c>
      <c r="Z283" s="57">
        <v>5.989416861993039</v>
      </c>
      <c r="AA283" s="110">
        <v>1.7477424992717741</v>
      </c>
      <c r="AB283" s="57">
        <v>6.718924972004479</v>
      </c>
    </row>
    <row r="284" spans="1:28" x14ac:dyDescent="0.25">
      <c r="A284" s="8" t="s">
        <v>14</v>
      </c>
      <c r="B284" s="8"/>
      <c r="C284" s="40">
        <v>1.1222249329104661</v>
      </c>
      <c r="D284" s="40">
        <v>73.017809221761411</v>
      </c>
      <c r="E284" s="40">
        <v>1.5136558078315236</v>
      </c>
      <c r="F284" s="40">
        <v>58.974358974358978</v>
      </c>
      <c r="G284" s="41">
        <v>0.17077335935594046</v>
      </c>
      <c r="H284" s="41">
        <v>32.202976335691631</v>
      </c>
      <c r="I284" s="41">
        <v>0.52750565184626974</v>
      </c>
      <c r="J284" s="41">
        <v>8.9743589743589745</v>
      </c>
      <c r="K284" s="9"/>
      <c r="L284" s="41">
        <v>0.21956574774335205</v>
      </c>
      <c r="M284" s="41">
        <v>17.58965601366187</v>
      </c>
      <c r="N284" s="41">
        <v>1.2328767123287672</v>
      </c>
      <c r="O284" s="41">
        <v>11.538461538461538</v>
      </c>
      <c r="P284" s="41">
        <v>0.17077335935594046</v>
      </c>
      <c r="Q284" s="41">
        <v>25.323249573066605</v>
      </c>
      <c r="R284" s="41">
        <v>0.66985645933014359</v>
      </c>
      <c r="S284" s="41">
        <v>8.9743589743589745</v>
      </c>
      <c r="T284" s="9"/>
      <c r="U284" s="41">
        <v>0.17077335935594046</v>
      </c>
      <c r="V284" s="41">
        <v>3.4398633813125157</v>
      </c>
      <c r="W284" s="41">
        <v>4.7297297297297298</v>
      </c>
      <c r="X284" s="41">
        <v>8.9743589743589745</v>
      </c>
      <c r="Y284" s="41">
        <v>7.3188582581117351E-2</v>
      </c>
      <c r="Z284" s="41">
        <v>4.000975847767748</v>
      </c>
      <c r="AA284" s="41">
        <v>1.7964071856287425</v>
      </c>
      <c r="AB284" s="41">
        <v>3.8461538461538463</v>
      </c>
    </row>
    <row r="285" spans="1:28" x14ac:dyDescent="0.25">
      <c r="A285" s="8" t="s">
        <v>15</v>
      </c>
      <c r="B285" s="8"/>
      <c r="C285" s="40">
        <v>2.5875190258751903</v>
      </c>
      <c r="D285" s="40">
        <v>73.820395738203956</v>
      </c>
      <c r="E285" s="40">
        <v>3.3864541832669319</v>
      </c>
      <c r="F285" s="40">
        <v>62.962962962962962</v>
      </c>
      <c r="G285" s="41">
        <v>0.30441400304414001</v>
      </c>
      <c r="H285" s="41">
        <v>26.484018264840181</v>
      </c>
      <c r="I285" s="41">
        <v>1.1363636363636365</v>
      </c>
      <c r="J285" s="41">
        <v>7.4074074074074066</v>
      </c>
      <c r="K285" s="9"/>
      <c r="L285" s="41">
        <v>0.45662100456621002</v>
      </c>
      <c r="M285" s="41">
        <v>20.547945205479451</v>
      </c>
      <c r="N285" s="41">
        <v>2.1739130434782608</v>
      </c>
      <c r="O285" s="41">
        <v>11.111111111111111</v>
      </c>
      <c r="P285" s="41">
        <v>0.30441400304414001</v>
      </c>
      <c r="Q285" s="41">
        <v>30.593607305936072</v>
      </c>
      <c r="R285" s="41">
        <v>0.98522167487684731</v>
      </c>
      <c r="S285" s="41">
        <v>7.4074074074074066</v>
      </c>
      <c r="T285" s="9"/>
      <c r="U285" s="41">
        <v>0.30441400304414001</v>
      </c>
      <c r="V285" s="41">
        <v>5.1750380517503807</v>
      </c>
      <c r="W285" s="41">
        <v>5.5555555555555554</v>
      </c>
      <c r="X285" s="41">
        <v>7.4074074074074066</v>
      </c>
      <c r="Y285" s="41">
        <v>0.30441400304414001</v>
      </c>
      <c r="Z285" s="41">
        <v>4.10958904109589</v>
      </c>
      <c r="AA285" s="41">
        <v>6.8965517241379306</v>
      </c>
      <c r="AB285" s="41">
        <v>7.4074074074074066</v>
      </c>
    </row>
    <row r="286" spans="1:28" x14ac:dyDescent="0.25">
      <c r="A286" s="8" t="s">
        <v>16</v>
      </c>
      <c r="B286" s="8"/>
      <c r="C286" s="40">
        <v>1.338844460418726</v>
      </c>
      <c r="D286" s="40">
        <v>73.627459789738523</v>
      </c>
      <c r="E286" s="40">
        <v>1.7859283231451517</v>
      </c>
      <c r="F286" s="40">
        <v>63.404255319148938</v>
      </c>
      <c r="G286" s="41">
        <v>8.9855332914008448E-2</v>
      </c>
      <c r="H286" s="41">
        <v>22.904124359780752</v>
      </c>
      <c r="I286" s="41">
        <v>0.39077764751856192</v>
      </c>
      <c r="J286" s="41">
        <v>4.2553191489361701</v>
      </c>
      <c r="K286" s="9"/>
      <c r="L286" s="41">
        <v>0.28753706532482703</v>
      </c>
      <c r="M286" s="41">
        <v>19.013388444604189</v>
      </c>
      <c r="N286" s="41">
        <v>1.4897579143389199</v>
      </c>
      <c r="O286" s="41">
        <v>13.617021276595745</v>
      </c>
      <c r="P286" s="41">
        <v>0.28753706532482703</v>
      </c>
      <c r="Q286" s="41">
        <v>27.891095336508222</v>
      </c>
      <c r="R286" s="41">
        <v>1.0204081632653061</v>
      </c>
      <c r="S286" s="41">
        <v>13.617021276595745</v>
      </c>
      <c r="T286" s="9"/>
      <c r="U286" s="41">
        <v>0.17072513253661606</v>
      </c>
      <c r="V286" s="41">
        <v>4.6545062449456376</v>
      </c>
      <c r="W286" s="41">
        <v>3.5381750465549344</v>
      </c>
      <c r="X286" s="41">
        <v>8.085106382978724</v>
      </c>
      <c r="Y286" s="41">
        <v>0.10782639949681012</v>
      </c>
      <c r="Z286" s="41">
        <v>5.1127684428070808</v>
      </c>
      <c r="AA286" s="41">
        <v>2.0654044750430294</v>
      </c>
      <c r="AB286" s="41">
        <v>5.1063829787234036</v>
      </c>
    </row>
    <row r="287" spans="1:28" x14ac:dyDescent="0.25">
      <c r="A287" s="8" t="s">
        <v>17</v>
      </c>
      <c r="B287" s="8"/>
      <c r="C287" s="40">
        <v>1.5465982851189999</v>
      </c>
      <c r="D287" s="40">
        <v>79.036781793412942</v>
      </c>
      <c r="E287" s="40">
        <v>1.9192521877486077</v>
      </c>
      <c r="F287" s="40">
        <v>72.830188679245282</v>
      </c>
      <c r="G287" s="41">
        <v>8.0134626171968912E-2</v>
      </c>
      <c r="H287" s="41">
        <v>27.213719048000641</v>
      </c>
      <c r="I287" s="41">
        <v>0.29359953024075158</v>
      </c>
      <c r="J287" s="41">
        <v>3.7735849056603774</v>
      </c>
      <c r="K287" s="9"/>
      <c r="L287" s="41">
        <v>0.28848465421908809</v>
      </c>
      <c r="M287" s="41">
        <v>22.405641477682504</v>
      </c>
      <c r="N287" s="41">
        <v>1.2711864406779663</v>
      </c>
      <c r="O287" s="41">
        <v>13.584905660377359</v>
      </c>
      <c r="P287" s="41">
        <v>0.21636349066431604</v>
      </c>
      <c r="Q287" s="41">
        <v>31.29257152015386</v>
      </c>
      <c r="R287" s="41">
        <v>0.68667344862665303</v>
      </c>
      <c r="S287" s="41">
        <v>10.188679245283019</v>
      </c>
      <c r="T287" s="9"/>
      <c r="U287" s="41">
        <v>0.13622886449234714</v>
      </c>
      <c r="V287" s="41">
        <v>3.5980447151214041</v>
      </c>
      <c r="W287" s="41">
        <v>3.648068669527897</v>
      </c>
      <c r="X287" s="41">
        <v>6.4150943396226419</v>
      </c>
      <c r="Y287" s="41">
        <v>7.2121163554772022E-2</v>
      </c>
      <c r="Z287" s="41">
        <v>4.1429601730907928</v>
      </c>
      <c r="AA287" s="41">
        <v>1.7110266159695817</v>
      </c>
      <c r="AB287" s="41">
        <v>3.3962264150943398</v>
      </c>
    </row>
    <row r="288" spans="1:28" x14ac:dyDescent="0.25">
      <c r="A288" s="8" t="s">
        <v>18</v>
      </c>
      <c r="B288" s="8"/>
      <c r="C288" s="40">
        <v>2.5283347863993022</v>
      </c>
      <c r="D288" s="40">
        <v>73.060156931124681</v>
      </c>
      <c r="E288" s="40">
        <v>3.3448673587081887</v>
      </c>
      <c r="F288" s="40">
        <v>64.444444444444443</v>
      </c>
      <c r="G288" s="41">
        <v>0.17436791630340018</v>
      </c>
      <c r="H288" s="41">
        <v>30.427201394943332</v>
      </c>
      <c r="I288" s="41">
        <v>0.56980056980056981</v>
      </c>
      <c r="J288" s="41">
        <v>4.4444444444444446</v>
      </c>
      <c r="K288" s="9"/>
      <c r="L288" s="41">
        <v>0.69747166521360071</v>
      </c>
      <c r="M288" s="41">
        <v>27.811682650392328</v>
      </c>
      <c r="N288" s="41">
        <v>2.4464831804281344</v>
      </c>
      <c r="O288" s="41">
        <v>17.777777777777779</v>
      </c>
      <c r="P288" s="41">
        <v>0.34873583260680036</v>
      </c>
      <c r="Q288" s="41">
        <v>34.786399302528338</v>
      </c>
      <c r="R288" s="41">
        <v>0.99255583126550873</v>
      </c>
      <c r="S288" s="41">
        <v>8.8888888888888893</v>
      </c>
      <c r="T288" s="9"/>
      <c r="U288" s="41">
        <v>0.34873583260680036</v>
      </c>
      <c r="V288" s="41">
        <v>4.8823016564952049</v>
      </c>
      <c r="W288" s="41">
        <v>6.666666666666667</v>
      </c>
      <c r="X288" s="41">
        <v>8.8888888888888893</v>
      </c>
      <c r="Y288" s="41">
        <v>8.7183958151700089E-2</v>
      </c>
      <c r="Z288" s="41">
        <v>4.7079337401918044</v>
      </c>
      <c r="AA288" s="41">
        <v>1.8181818181818181</v>
      </c>
      <c r="AB288" s="41">
        <v>2.2222222222222223</v>
      </c>
    </row>
    <row r="289" spans="1:28" x14ac:dyDescent="0.25">
      <c r="A289" s="8" t="s">
        <v>19</v>
      </c>
      <c r="B289" s="8"/>
      <c r="C289" s="40">
        <v>2.6050917702782712</v>
      </c>
      <c r="D289" s="40">
        <v>76.139727649496749</v>
      </c>
      <c r="E289" s="40">
        <v>3.3082706766917291</v>
      </c>
      <c r="F289" s="40">
        <v>69.841269841269835</v>
      </c>
      <c r="G289" s="41">
        <v>5.9206631142687975E-2</v>
      </c>
      <c r="H289" s="41">
        <v>28.685612788632326</v>
      </c>
      <c r="I289" s="41">
        <v>0.20597322348094746</v>
      </c>
      <c r="J289" s="41">
        <v>1.5873015873015872</v>
      </c>
      <c r="K289" s="9"/>
      <c r="L289" s="41">
        <v>0.53285968028419184</v>
      </c>
      <c r="M289" s="41">
        <v>24.18590882178804</v>
      </c>
      <c r="N289" s="41">
        <v>2.1556886227544911</v>
      </c>
      <c r="O289" s="41">
        <v>14.285714285714285</v>
      </c>
      <c r="P289" s="41">
        <v>0.4736530491415038</v>
      </c>
      <c r="Q289" s="41">
        <v>31.172291296625222</v>
      </c>
      <c r="R289" s="41">
        <v>1.4967259120673526</v>
      </c>
      <c r="S289" s="41">
        <v>12.698412698412698</v>
      </c>
      <c r="T289" s="9"/>
      <c r="U289" s="41">
        <v>0.20722320899940794</v>
      </c>
      <c r="V289" s="41">
        <v>3.404381290704559</v>
      </c>
      <c r="W289" s="41">
        <v>5.7377049180327866</v>
      </c>
      <c r="X289" s="41">
        <v>5.5555555555555554</v>
      </c>
      <c r="Y289" s="41">
        <v>0.20722320899940794</v>
      </c>
      <c r="Z289" s="41">
        <v>3.5227945529899349</v>
      </c>
      <c r="AA289" s="41">
        <v>5.5555555555555554</v>
      </c>
      <c r="AB289" s="41">
        <v>5.5555555555555554</v>
      </c>
    </row>
    <row r="290" spans="1:28" x14ac:dyDescent="0.25">
      <c r="A290" s="8" t="s">
        <v>20</v>
      </c>
      <c r="B290" s="8"/>
      <c r="C290" s="40">
        <v>1.2065941774815854</v>
      </c>
      <c r="D290" s="40">
        <v>74.549280954051213</v>
      </c>
      <c r="E290" s="40">
        <v>1.5927400685248634</v>
      </c>
      <c r="F290" s="40">
        <v>66.153846153846146</v>
      </c>
      <c r="G290" s="41">
        <v>0.11224131883549632</v>
      </c>
      <c r="H290" s="41">
        <v>26.664328305857595</v>
      </c>
      <c r="I290" s="41">
        <v>0.41917736442232123</v>
      </c>
      <c r="J290" s="41">
        <v>6.1538461538461542</v>
      </c>
      <c r="K290" s="9"/>
      <c r="L290" s="41">
        <v>0.16134689582602596</v>
      </c>
      <c r="M290" s="41">
        <v>17.895475271834442</v>
      </c>
      <c r="N290" s="41">
        <v>0.89355089355089357</v>
      </c>
      <c r="O290" s="41">
        <v>8.8461538461538467</v>
      </c>
      <c r="P290" s="41">
        <v>0.1473167309715889</v>
      </c>
      <c r="Q290" s="41">
        <v>25.78042792002806</v>
      </c>
      <c r="R290" s="41">
        <v>0.56818181818181823</v>
      </c>
      <c r="S290" s="41">
        <v>8.0769230769230766</v>
      </c>
      <c r="T290" s="9"/>
      <c r="U290" s="41">
        <v>0.2104524728165556</v>
      </c>
      <c r="V290" s="41">
        <v>4.3283058575938265</v>
      </c>
      <c r="W290" s="41">
        <v>4.6367851622874809</v>
      </c>
      <c r="X290" s="41">
        <v>11.538461538461538</v>
      </c>
      <c r="Y290" s="41">
        <v>0.11925640126271483</v>
      </c>
      <c r="Z290" s="41">
        <v>5.1420554191511751</v>
      </c>
      <c r="AA290" s="41">
        <v>2.2666666666666666</v>
      </c>
      <c r="AB290" s="41">
        <v>6.5384615384615392</v>
      </c>
    </row>
    <row r="291" spans="1:28" x14ac:dyDescent="0.25">
      <c r="A291" s="8" t="s">
        <v>21</v>
      </c>
      <c r="B291" s="8"/>
      <c r="C291" s="40">
        <v>1.6642891107941038</v>
      </c>
      <c r="D291" s="40">
        <v>65.40656205420828</v>
      </c>
      <c r="E291" s="40">
        <v>2.481389578163772</v>
      </c>
      <c r="F291" s="40">
        <v>72.164948453608247</v>
      </c>
      <c r="G291" s="41">
        <v>0.16642891107941038</v>
      </c>
      <c r="H291" s="41">
        <v>32.310984308131239</v>
      </c>
      <c r="I291" s="41">
        <v>0.51244509516837478</v>
      </c>
      <c r="J291" s="41">
        <v>7.216494845360824</v>
      </c>
      <c r="K291" s="9"/>
      <c r="L291" s="41">
        <v>0.26153114598193056</v>
      </c>
      <c r="M291" s="41">
        <v>15.929624346172137</v>
      </c>
      <c r="N291" s="41">
        <v>1.6152716593245229</v>
      </c>
      <c r="O291" s="41">
        <v>11.340206185567011</v>
      </c>
      <c r="P291" s="41">
        <v>0.16642891107941038</v>
      </c>
      <c r="Q291" s="41">
        <v>23.989538754160723</v>
      </c>
      <c r="R291" s="41">
        <v>0.6889763779527559</v>
      </c>
      <c r="S291" s="41">
        <v>7.216494845360824</v>
      </c>
      <c r="T291" s="9"/>
      <c r="U291" s="41">
        <v>0.23775558725630053</v>
      </c>
      <c r="V291" s="41">
        <v>4.61245839277223</v>
      </c>
      <c r="W291" s="41">
        <v>4.9019607843137258</v>
      </c>
      <c r="X291" s="41">
        <v>10.309278350515463</v>
      </c>
      <c r="Y291" s="41">
        <v>2.3775558725630051E-2</v>
      </c>
      <c r="Z291" s="41">
        <v>7.0137898240608649</v>
      </c>
      <c r="AA291" s="41">
        <v>0.33783783783783783</v>
      </c>
      <c r="AB291" s="41">
        <v>1.0309278350515463</v>
      </c>
    </row>
    <row r="292" spans="1:28" s="97" customFormat="1" ht="20.399999999999999" x14ac:dyDescent="0.25">
      <c r="A292" s="91" t="s">
        <v>22</v>
      </c>
      <c r="B292" s="18"/>
      <c r="C292" s="57">
        <v>1.4878286270691332</v>
      </c>
      <c r="D292" s="57">
        <v>74.630963972736126</v>
      </c>
      <c r="E292" s="57">
        <v>1.9546140660577687</v>
      </c>
      <c r="F292" s="57">
        <v>67.431597528684904</v>
      </c>
      <c r="G292" s="110">
        <v>0.10905550146056474</v>
      </c>
      <c r="H292" s="110">
        <v>27.102239532619283</v>
      </c>
      <c r="I292" s="48">
        <v>0.4007729192013168</v>
      </c>
      <c r="J292" s="110">
        <v>4.9426301853486319</v>
      </c>
      <c r="K292" s="20"/>
      <c r="L292" s="57">
        <v>0.27263875365141188</v>
      </c>
      <c r="M292" s="57">
        <v>19.717624148003896</v>
      </c>
      <c r="N292" s="57">
        <v>1.3638577691183633</v>
      </c>
      <c r="O292" s="57">
        <v>12.356575463371581</v>
      </c>
      <c r="P292" s="57">
        <v>0.22590068159688412</v>
      </c>
      <c r="Q292" s="57">
        <v>28.011684518013631</v>
      </c>
      <c r="R292" s="57">
        <v>0.8</v>
      </c>
      <c r="S292" s="57">
        <v>10.238305383936453</v>
      </c>
      <c r="T292" s="20"/>
      <c r="U292" s="43">
        <v>0.186952288218111</v>
      </c>
      <c r="V292" s="110">
        <v>4.1363193768257061</v>
      </c>
      <c r="W292" s="43">
        <v>4.3243243243243246</v>
      </c>
      <c r="X292" s="110">
        <v>8.4730803177405125</v>
      </c>
      <c r="Y292" s="110">
        <v>0.10126582278481014</v>
      </c>
      <c r="Z292" s="110">
        <v>4.8257059396299899</v>
      </c>
      <c r="AA292" s="57">
        <v>2.0553359683794468</v>
      </c>
      <c r="AB292" s="110">
        <v>4.5895851721094445</v>
      </c>
    </row>
    <row r="293" spans="1:28" x14ac:dyDescent="0.25">
      <c r="A293" s="89" t="s">
        <v>62</v>
      </c>
      <c r="B293" s="67"/>
      <c r="C293" s="60">
        <v>1.1939135292985348</v>
      </c>
      <c r="D293" s="60">
        <v>68.651671150297886</v>
      </c>
      <c r="E293" s="60">
        <v>1.7093614933218613</v>
      </c>
      <c r="F293" s="60">
        <v>65.693619219839832</v>
      </c>
      <c r="G293" s="60">
        <v>0.14366399526753898</v>
      </c>
      <c r="H293" s="60">
        <v>29.234214566402343</v>
      </c>
      <c r="I293" s="60">
        <v>0.48902099913702179</v>
      </c>
      <c r="J293" s="60">
        <v>7.9049341255489542</v>
      </c>
      <c r="K293" s="60"/>
      <c r="L293" s="60">
        <v>0.15446226942163505</v>
      </c>
      <c r="M293" s="60">
        <v>14.347619919529384</v>
      </c>
      <c r="N293" s="60">
        <v>1.065104082359416</v>
      </c>
      <c r="O293" s="60">
        <v>8.4990958408679926</v>
      </c>
      <c r="P293" s="60">
        <v>0.14788940689305483</v>
      </c>
      <c r="Q293" s="60">
        <v>20.684328887261323</v>
      </c>
      <c r="R293" s="60">
        <v>0.7099071486523032</v>
      </c>
      <c r="S293" s="60">
        <v>8.1374321880650999</v>
      </c>
      <c r="T293" s="60"/>
      <c r="U293" s="60">
        <v>0.18591811152269749</v>
      </c>
      <c r="V293" s="60">
        <v>4.5432564777907674</v>
      </c>
      <c r="W293" s="60">
        <v>3.9313014990568851</v>
      </c>
      <c r="X293" s="60">
        <v>10.22991475071041</v>
      </c>
      <c r="Y293" s="60">
        <v>0.10563529063789631</v>
      </c>
      <c r="Z293" s="60">
        <v>5.6019568350727944</v>
      </c>
      <c r="AA293" s="60">
        <v>1.8507855556469524</v>
      </c>
      <c r="AB293" s="60">
        <v>5.8124515629036422</v>
      </c>
    </row>
    <row r="295" spans="1:28" x14ac:dyDescent="0.25">
      <c r="A295" s="333" t="s">
        <v>63</v>
      </c>
      <c r="B295" s="333"/>
      <c r="C295" s="333"/>
      <c r="D295" s="333"/>
      <c r="E295" s="333"/>
      <c r="F295" s="333"/>
    </row>
    <row r="296" spans="1:28" x14ac:dyDescent="0.25">
      <c r="A296" s="324" t="s">
        <v>27</v>
      </c>
      <c r="B296" s="1"/>
      <c r="C296" s="328" t="s">
        <v>30</v>
      </c>
      <c r="D296" s="367"/>
      <c r="E296" s="367"/>
      <c r="F296" s="367"/>
      <c r="G296" s="367"/>
      <c r="H296" s="367"/>
      <c r="I296" s="367"/>
      <c r="J296" s="367"/>
      <c r="K296" s="3"/>
      <c r="L296" s="328" t="s">
        <v>35</v>
      </c>
      <c r="M296" s="367"/>
      <c r="N296" s="367"/>
      <c r="O296" s="367"/>
      <c r="P296" s="367"/>
      <c r="Q296" s="367"/>
      <c r="R296" s="367"/>
      <c r="S296" s="367"/>
      <c r="T296" s="4"/>
      <c r="U296" s="328" t="s">
        <v>36</v>
      </c>
      <c r="V296" s="328"/>
      <c r="W296" s="328"/>
      <c r="X296" s="328"/>
      <c r="Y296" s="367"/>
      <c r="Z296" s="367"/>
      <c r="AA296" s="367"/>
      <c r="AB296" s="367"/>
    </row>
    <row r="297" spans="1:28" x14ac:dyDescent="0.25">
      <c r="A297" s="324"/>
      <c r="B297" s="1"/>
      <c r="C297" s="327" t="s">
        <v>33</v>
      </c>
      <c r="D297" s="327"/>
      <c r="E297" s="327"/>
      <c r="F297" s="327"/>
      <c r="G297" s="327" t="s">
        <v>34</v>
      </c>
      <c r="H297" s="327"/>
      <c r="I297" s="327"/>
      <c r="J297" s="327"/>
      <c r="K297" s="45"/>
      <c r="L297" s="327" t="s">
        <v>33</v>
      </c>
      <c r="M297" s="327"/>
      <c r="N297" s="327"/>
      <c r="O297" s="327"/>
      <c r="P297" s="327" t="s">
        <v>34</v>
      </c>
      <c r="Q297" s="327"/>
      <c r="R297" s="327"/>
      <c r="S297" s="327"/>
      <c r="T297" s="5"/>
      <c r="U297" s="327" t="s">
        <v>33</v>
      </c>
      <c r="V297" s="327"/>
      <c r="W297" s="327"/>
      <c r="X297" s="327"/>
      <c r="Y297" s="327" t="s">
        <v>34</v>
      </c>
      <c r="Z297" s="327"/>
      <c r="AA297" s="327"/>
      <c r="AB297" s="327"/>
    </row>
    <row r="298" spans="1:28" ht="31.2" x14ac:dyDescent="0.25">
      <c r="A298" s="327"/>
      <c r="B298" s="2"/>
      <c r="C298" s="46" t="s">
        <v>41</v>
      </c>
      <c r="D298" s="46" t="s">
        <v>42</v>
      </c>
      <c r="E298" s="46" t="s">
        <v>43</v>
      </c>
      <c r="F298" s="46" t="s">
        <v>44</v>
      </c>
      <c r="G298" s="46" t="s">
        <v>41</v>
      </c>
      <c r="H298" s="46" t="s">
        <v>42</v>
      </c>
      <c r="I298" s="46" t="s">
        <v>43</v>
      </c>
      <c r="J298" s="46" t="s">
        <v>44</v>
      </c>
      <c r="K298" s="7"/>
      <c r="L298" s="46" t="s">
        <v>41</v>
      </c>
      <c r="M298" s="46" t="s">
        <v>42</v>
      </c>
      <c r="N298" s="46" t="s">
        <v>43</v>
      </c>
      <c r="O298" s="46" t="s">
        <v>44</v>
      </c>
      <c r="P298" s="46" t="s">
        <v>41</v>
      </c>
      <c r="Q298" s="46" t="s">
        <v>42</v>
      </c>
      <c r="R298" s="46" t="s">
        <v>43</v>
      </c>
      <c r="S298" s="46" t="s">
        <v>44</v>
      </c>
      <c r="T298" s="7"/>
      <c r="U298" s="46" t="s">
        <v>41</v>
      </c>
      <c r="V298" s="46" t="s">
        <v>42</v>
      </c>
      <c r="W298" s="46" t="s">
        <v>43</v>
      </c>
      <c r="X298" s="46" t="s">
        <v>44</v>
      </c>
      <c r="Y298" s="46" t="s">
        <v>41</v>
      </c>
      <c r="Z298" s="46" t="s">
        <v>42</v>
      </c>
      <c r="AA298" s="46" t="s">
        <v>43</v>
      </c>
      <c r="AB298" s="46" t="s">
        <v>44</v>
      </c>
    </row>
    <row r="299" spans="1:28" x14ac:dyDescent="0.25">
      <c r="A299" s="8" t="s">
        <v>0</v>
      </c>
      <c r="B299" s="8"/>
      <c r="C299" s="40">
        <v>1.3580805794477138</v>
      </c>
      <c r="D299" s="40">
        <v>63.497811981288663</v>
      </c>
      <c r="E299" s="40">
        <v>2.0939972080037226</v>
      </c>
      <c r="F299" s="40">
        <v>59.800664451827245</v>
      </c>
      <c r="G299" s="41">
        <v>0.19616719480911424</v>
      </c>
      <c r="H299" s="41">
        <v>31.929983401237362</v>
      </c>
      <c r="I299" s="41">
        <v>0.61061531235321742</v>
      </c>
      <c r="J299" s="41">
        <v>8.6378737541528228</v>
      </c>
      <c r="K299" s="9"/>
      <c r="L299" s="41">
        <v>0.15844273426889996</v>
      </c>
      <c r="M299" s="41">
        <v>15.218047381922439</v>
      </c>
      <c r="N299" s="41">
        <v>1.0304219823356231</v>
      </c>
      <c r="O299" s="41">
        <v>6.9767441860465116</v>
      </c>
      <c r="P299" s="41">
        <v>0.24143654745737136</v>
      </c>
      <c r="Q299" s="41">
        <v>22.815753734721593</v>
      </c>
      <c r="R299" s="41">
        <v>1.0471204188481675</v>
      </c>
      <c r="S299" s="41">
        <v>10.631229235880399</v>
      </c>
      <c r="T299" s="9"/>
      <c r="U299" s="41">
        <v>0.27916100799758564</v>
      </c>
      <c r="V299" s="41">
        <v>5.5832201599517131</v>
      </c>
      <c r="W299" s="41">
        <v>4.7619047619047619</v>
      </c>
      <c r="X299" s="41">
        <v>12.29235880398671</v>
      </c>
      <c r="Y299" s="41">
        <v>0.18107741059302851</v>
      </c>
      <c r="Z299" s="41">
        <v>6.8130375735626982</v>
      </c>
      <c r="AA299" s="41">
        <v>2.5889967637540456</v>
      </c>
      <c r="AB299" s="41">
        <v>7.9734219269102988</v>
      </c>
    </row>
    <row r="300" spans="1:28" x14ac:dyDescent="0.25">
      <c r="A300" s="8" t="s">
        <v>1</v>
      </c>
      <c r="B300" s="8"/>
      <c r="C300" s="40">
        <v>2.6755852842809364</v>
      </c>
      <c r="D300" s="40">
        <v>62.876254180602011</v>
      </c>
      <c r="E300" s="40">
        <v>4.0816326530612246</v>
      </c>
      <c r="F300" s="40">
        <v>88.888888888888886</v>
      </c>
      <c r="G300" s="41">
        <v>0</v>
      </c>
      <c r="H300" s="41">
        <v>31.103678929765888</v>
      </c>
      <c r="I300" s="41">
        <v>0</v>
      </c>
      <c r="J300" s="41">
        <v>0</v>
      </c>
      <c r="K300" s="9"/>
      <c r="L300" s="41">
        <v>0</v>
      </c>
      <c r="M300" s="41">
        <v>7.3578595317725757</v>
      </c>
      <c r="N300" s="41">
        <v>0</v>
      </c>
      <c r="O300" s="41">
        <v>0</v>
      </c>
      <c r="P300" s="41">
        <v>0</v>
      </c>
      <c r="Q300" s="41">
        <v>18.394648829431436</v>
      </c>
      <c r="R300" s="41">
        <v>0</v>
      </c>
      <c r="S300" s="41">
        <v>0</v>
      </c>
      <c r="T300" s="9"/>
      <c r="U300" s="41">
        <v>0</v>
      </c>
      <c r="V300" s="41">
        <v>6.3545150501672243</v>
      </c>
      <c r="W300" s="41">
        <v>0</v>
      </c>
      <c r="X300" s="41">
        <v>0</v>
      </c>
      <c r="Y300" s="41">
        <v>0.33444816053511706</v>
      </c>
      <c r="Z300" s="41">
        <v>7.023411371237458</v>
      </c>
      <c r="AA300" s="41">
        <v>4.5454545454545459</v>
      </c>
      <c r="AB300" s="41">
        <v>11.111111111111111</v>
      </c>
    </row>
    <row r="301" spans="1:28" x14ac:dyDescent="0.25">
      <c r="A301" s="8" t="s">
        <v>2</v>
      </c>
      <c r="B301" s="8"/>
      <c r="C301" s="40">
        <v>0.85375706975491517</v>
      </c>
      <c r="D301" s="40">
        <v>68.464853218421766</v>
      </c>
      <c r="E301" s="40">
        <v>1.2316419302199084</v>
      </c>
      <c r="F301" s="40">
        <v>63.527054108216433</v>
      </c>
      <c r="G301" s="41">
        <v>0.16698087799622946</v>
      </c>
      <c r="H301" s="41">
        <v>28.052787503366549</v>
      </c>
      <c r="I301" s="41">
        <v>0.59171597633136097</v>
      </c>
      <c r="J301" s="41">
        <v>12.424849699398797</v>
      </c>
      <c r="K301" s="9"/>
      <c r="L301" s="41">
        <v>0.11580931861028818</v>
      </c>
      <c r="M301" s="41">
        <v>12.507406409911123</v>
      </c>
      <c r="N301" s="41">
        <v>0.91743119266055051</v>
      </c>
      <c r="O301" s="41">
        <v>8.6172344689378768</v>
      </c>
      <c r="P301" s="41">
        <v>8.8876918933476975E-2</v>
      </c>
      <c r="Q301" s="41">
        <v>17.320226232157285</v>
      </c>
      <c r="R301" s="41">
        <v>0.51051980198019808</v>
      </c>
      <c r="S301" s="41">
        <v>6.6132264529058116</v>
      </c>
      <c r="T301" s="9"/>
      <c r="U301" s="41">
        <v>0.1050363587395637</v>
      </c>
      <c r="V301" s="41">
        <v>4.7993536224077564</v>
      </c>
      <c r="W301" s="41">
        <v>2.1416803953871502</v>
      </c>
      <c r="X301" s="41">
        <v>7.8156312625250495</v>
      </c>
      <c r="Y301" s="41">
        <v>0.10234311877188257</v>
      </c>
      <c r="Z301" s="41">
        <v>5.7743064907083221</v>
      </c>
      <c r="AA301" s="41">
        <v>1.7415215398716772</v>
      </c>
      <c r="AB301" s="41">
        <v>7.6152304609218442</v>
      </c>
    </row>
    <row r="302" spans="1:28" x14ac:dyDescent="0.25">
      <c r="A302" s="8" t="s">
        <v>3</v>
      </c>
      <c r="B302" s="8"/>
      <c r="C302" s="40">
        <v>1.1701771982614511</v>
      </c>
      <c r="D302" s="40">
        <v>61.484453360080238</v>
      </c>
      <c r="E302" s="40">
        <v>1.8676627534685166</v>
      </c>
      <c r="F302" s="40">
        <v>63.636363636363633</v>
      </c>
      <c r="G302" s="41">
        <v>0.13373453694416582</v>
      </c>
      <c r="H302" s="41">
        <v>28.752925442995654</v>
      </c>
      <c r="I302" s="41">
        <v>0.46296296296296291</v>
      </c>
      <c r="J302" s="41">
        <v>7.2727272727272725</v>
      </c>
      <c r="K302" s="9"/>
      <c r="L302" s="41">
        <v>0.13373453694416582</v>
      </c>
      <c r="M302" s="41">
        <v>10.464727515880977</v>
      </c>
      <c r="N302" s="41">
        <v>1.2618296529968454</v>
      </c>
      <c r="O302" s="41">
        <v>7.2727272727272725</v>
      </c>
      <c r="P302" s="41">
        <v>0.1671681711802073</v>
      </c>
      <c r="Q302" s="41">
        <v>18.020728853226345</v>
      </c>
      <c r="R302" s="41">
        <v>0.91911764705882359</v>
      </c>
      <c r="S302" s="41">
        <v>9.0909090909090917</v>
      </c>
      <c r="T302" s="9"/>
      <c r="U302" s="41">
        <v>6.6867268472082908E-2</v>
      </c>
      <c r="V302" s="41">
        <v>5.0150451354062184</v>
      </c>
      <c r="W302" s="41">
        <v>1.3157894736842104</v>
      </c>
      <c r="X302" s="41">
        <v>3.6363636363636362</v>
      </c>
      <c r="Y302" s="41">
        <v>0.26746907388833163</v>
      </c>
      <c r="Z302" s="41">
        <v>7.4891340688732866</v>
      </c>
      <c r="AA302" s="41">
        <v>3.4482758620689653</v>
      </c>
      <c r="AB302" s="41">
        <v>14.545454545454545</v>
      </c>
    </row>
    <row r="303" spans="1:28" x14ac:dyDescent="0.25">
      <c r="A303" s="8" t="s">
        <v>4</v>
      </c>
      <c r="B303" s="8"/>
      <c r="C303" s="40">
        <v>1.5677203803649447</v>
      </c>
      <c r="D303" s="40">
        <v>67.925983037779488</v>
      </c>
      <c r="E303" s="40">
        <v>2.2559171597633139</v>
      </c>
      <c r="F303" s="40">
        <v>69.318181818181827</v>
      </c>
      <c r="G303" s="41">
        <v>0.23772809046517604</v>
      </c>
      <c r="H303" s="41">
        <v>32.716525314829092</v>
      </c>
      <c r="I303" s="41">
        <v>0.72138818483135114</v>
      </c>
      <c r="J303" s="41">
        <v>10.511363636363637</v>
      </c>
      <c r="K303" s="9"/>
      <c r="L303" s="41">
        <v>0.10922641994345926</v>
      </c>
      <c r="M303" s="41">
        <v>12.631714212284759</v>
      </c>
      <c r="N303" s="41">
        <v>0.85728693898134145</v>
      </c>
      <c r="O303" s="41">
        <v>4.8295454545454541</v>
      </c>
      <c r="P303" s="41">
        <v>0.10922641994345926</v>
      </c>
      <c r="Q303" s="41">
        <v>17.244924184014394</v>
      </c>
      <c r="R303" s="41">
        <v>0.62939651980747868</v>
      </c>
      <c r="S303" s="41">
        <v>4.8295454545454541</v>
      </c>
      <c r="T303" s="9"/>
      <c r="U303" s="41">
        <v>0.21202775636083271</v>
      </c>
      <c r="V303" s="41">
        <v>3.3924441017733233</v>
      </c>
      <c r="W303" s="41">
        <v>5.8823529411764701</v>
      </c>
      <c r="X303" s="41">
        <v>9.375</v>
      </c>
      <c r="Y303" s="41">
        <v>0.13492675404780261</v>
      </c>
      <c r="Z303" s="41">
        <v>4.3369313801079414</v>
      </c>
      <c r="AA303" s="41">
        <v>3.0172413793103448</v>
      </c>
      <c r="AB303" s="41">
        <v>5.9659090909090908</v>
      </c>
    </row>
    <row r="304" spans="1:28" x14ac:dyDescent="0.25">
      <c r="A304" s="8" t="s">
        <v>5</v>
      </c>
      <c r="B304" s="8"/>
      <c r="C304" s="40">
        <v>1.6093229744728079</v>
      </c>
      <c r="D304" s="40">
        <v>63.70699223085461</v>
      </c>
      <c r="E304" s="40">
        <v>2.4638912489379781</v>
      </c>
      <c r="F304" s="40">
        <v>74.358974358974365</v>
      </c>
      <c r="G304" s="41">
        <v>0.22197558268590456</v>
      </c>
      <c r="H304" s="41">
        <v>28.579356270810212</v>
      </c>
      <c r="I304" s="41">
        <v>0.77071290944123316</v>
      </c>
      <c r="J304" s="41">
        <v>10.256410256410255</v>
      </c>
      <c r="K304" s="9"/>
      <c r="L304" s="41">
        <v>8.3240843507214196E-2</v>
      </c>
      <c r="M304" s="41">
        <v>11.431742508324085</v>
      </c>
      <c r="N304" s="41">
        <v>0.72289156626506024</v>
      </c>
      <c r="O304" s="41">
        <v>3.8461538461538463</v>
      </c>
      <c r="P304" s="41">
        <v>0.11098779134295228</v>
      </c>
      <c r="Q304" s="41">
        <v>15.815760266370699</v>
      </c>
      <c r="R304" s="41">
        <v>0.69686411149825789</v>
      </c>
      <c r="S304" s="41">
        <v>5.1282051282051277</v>
      </c>
      <c r="T304" s="9"/>
      <c r="U304" s="41">
        <v>0.1942286348501665</v>
      </c>
      <c r="V304" s="41">
        <v>6.1043285238623746</v>
      </c>
      <c r="W304" s="41">
        <v>3.0837004405286343</v>
      </c>
      <c r="X304" s="41">
        <v>8.9743589743589745</v>
      </c>
      <c r="Y304" s="41">
        <v>0.11098779134295228</v>
      </c>
      <c r="Z304" s="41">
        <v>4.6892341842397336</v>
      </c>
      <c r="AA304" s="41">
        <v>2.3121387283236992</v>
      </c>
      <c r="AB304" s="41">
        <v>5.1282051282051277</v>
      </c>
    </row>
    <row r="305" spans="1:28" x14ac:dyDescent="0.25">
      <c r="A305" s="8" t="s">
        <v>6</v>
      </c>
      <c r="B305" s="8"/>
      <c r="C305" s="40">
        <v>0.47352561343090832</v>
      </c>
      <c r="D305" s="40">
        <v>61.364614722341805</v>
      </c>
      <c r="E305" s="40">
        <v>0.76575008701705527</v>
      </c>
      <c r="F305" s="40">
        <v>59.45945945945946</v>
      </c>
      <c r="G305" s="41">
        <v>3.2285837279380114E-2</v>
      </c>
      <c r="H305" s="41">
        <v>25.010761945759789</v>
      </c>
      <c r="I305" s="41">
        <v>0.12892135797163728</v>
      </c>
      <c r="J305" s="41">
        <v>4.0540540540540544</v>
      </c>
      <c r="K305" s="9"/>
      <c r="L305" s="41">
        <v>7.533362031855359E-2</v>
      </c>
      <c r="M305" s="41">
        <v>8.5987946620749032</v>
      </c>
      <c r="N305" s="41">
        <v>0.86848635235732019</v>
      </c>
      <c r="O305" s="41">
        <v>9.4594594594594597</v>
      </c>
      <c r="P305" s="41">
        <v>4.3047783039173483E-2</v>
      </c>
      <c r="Q305" s="41">
        <v>16.960826517434352</v>
      </c>
      <c r="R305" s="41">
        <v>0.25316455696202533</v>
      </c>
      <c r="S305" s="41">
        <v>5.4054054054054053</v>
      </c>
      <c r="T305" s="9"/>
      <c r="U305" s="41">
        <v>0.17219113215669393</v>
      </c>
      <c r="V305" s="41">
        <v>6.4033577270770552</v>
      </c>
      <c r="W305" s="41">
        <v>2.6186579378068742</v>
      </c>
      <c r="X305" s="41">
        <v>21.621621621621621</v>
      </c>
      <c r="Y305" s="41">
        <v>6.4571674558760228E-2</v>
      </c>
      <c r="Z305" s="41">
        <v>8.4911752044769688</v>
      </c>
      <c r="AA305" s="41">
        <v>0.75471698113207553</v>
      </c>
      <c r="AB305" s="41">
        <v>8.1081081081081088</v>
      </c>
    </row>
    <row r="306" spans="1:28" x14ac:dyDescent="0.25">
      <c r="A306" s="8" t="s">
        <v>7</v>
      </c>
      <c r="B306" s="8"/>
      <c r="C306" s="40">
        <v>1.3274553024736713</v>
      </c>
      <c r="D306" s="40">
        <v>66.201322556943424</v>
      </c>
      <c r="E306" s="40">
        <v>1.9657623676193239</v>
      </c>
      <c r="F306" s="40">
        <v>70.942408376963357</v>
      </c>
      <c r="G306" s="41">
        <v>0.15674748959098703</v>
      </c>
      <c r="H306" s="41">
        <v>32.432035268185153</v>
      </c>
      <c r="I306" s="41">
        <v>0.48098602134375473</v>
      </c>
      <c r="J306" s="41">
        <v>8.3769633507853403</v>
      </c>
      <c r="K306" s="9"/>
      <c r="L306" s="41">
        <v>0.10776389909380357</v>
      </c>
      <c r="M306" s="41">
        <v>13.054126867499388</v>
      </c>
      <c r="N306" s="41">
        <v>0.81875697804242653</v>
      </c>
      <c r="O306" s="41">
        <v>5.7591623036649215</v>
      </c>
      <c r="P306" s="41">
        <v>0.12735733529267695</v>
      </c>
      <c r="Q306" s="41">
        <v>17.237325495958856</v>
      </c>
      <c r="R306" s="41">
        <v>0.7334273624823695</v>
      </c>
      <c r="S306" s="41">
        <v>6.8062827225130889</v>
      </c>
      <c r="T306" s="9"/>
      <c r="U306" s="41">
        <v>0.14205241244183198</v>
      </c>
      <c r="V306" s="41">
        <v>3.7570413911339702</v>
      </c>
      <c r="W306" s="41">
        <v>3.6432160804020097</v>
      </c>
      <c r="X306" s="41">
        <v>7.5916230366492146</v>
      </c>
      <c r="Y306" s="41">
        <v>9.7967180994366881E-2</v>
      </c>
      <c r="Z306" s="41">
        <v>4.4183198628459461</v>
      </c>
      <c r="AA306" s="41">
        <v>2.1691973969631237</v>
      </c>
      <c r="AB306" s="41">
        <v>5.2356020942408374</v>
      </c>
    </row>
    <row r="307" spans="1:28" s="97" customFormat="1" x14ac:dyDescent="0.25">
      <c r="A307" s="89" t="s">
        <v>8</v>
      </c>
      <c r="B307" s="18"/>
      <c r="C307" s="42">
        <v>1.1282411335069089</v>
      </c>
      <c r="D307" s="110">
        <v>66.260031789681022</v>
      </c>
      <c r="E307" s="42">
        <v>1.6742395739877867</v>
      </c>
      <c r="F307" s="42">
        <v>66.114285714285714</v>
      </c>
      <c r="G307" s="57">
        <v>0.16772469746170124</v>
      </c>
      <c r="H307" s="57">
        <v>29.905703614857288</v>
      </c>
      <c r="I307" s="57">
        <v>0.55771725032425423</v>
      </c>
      <c r="J307" s="57">
        <v>9.8285714285714274</v>
      </c>
      <c r="K307" s="20"/>
      <c r="L307" s="110">
        <v>0.11409180001755259</v>
      </c>
      <c r="M307" s="43">
        <v>12.518893407054188</v>
      </c>
      <c r="N307" s="110">
        <v>0.90312620609803163</v>
      </c>
      <c r="O307" s="110">
        <v>6.6857142857142851</v>
      </c>
      <c r="P307" s="43">
        <v>0.11799237437712704</v>
      </c>
      <c r="Q307" s="110">
        <v>17.94069176686267</v>
      </c>
      <c r="R307" s="43">
        <v>0.65338301204168692</v>
      </c>
      <c r="S307" s="43">
        <v>6.9142857142857146</v>
      </c>
      <c r="T307" s="20"/>
      <c r="U307" s="43">
        <v>0.15894840515265873</v>
      </c>
      <c r="V307" s="43">
        <v>4.6816643750792304</v>
      </c>
      <c r="W307" s="43">
        <v>3.2836422240128926</v>
      </c>
      <c r="X307" s="57">
        <v>9.3142857142857132</v>
      </c>
      <c r="Y307" s="110">
        <v>0.11896751796702065</v>
      </c>
      <c r="Z307" s="43">
        <v>5.6821616983100762</v>
      </c>
      <c r="AA307" s="110">
        <v>2.0507648344259541</v>
      </c>
      <c r="AB307" s="43">
        <v>6.9714285714285715</v>
      </c>
    </row>
    <row r="308" spans="1:28" x14ac:dyDescent="0.25">
      <c r="A308" s="8" t="s">
        <v>9</v>
      </c>
      <c r="B308" s="8"/>
      <c r="C308" s="40">
        <v>0.86225364181662378</v>
      </c>
      <c r="D308" s="40">
        <v>65.857969151670943</v>
      </c>
      <c r="E308" s="40">
        <v>1.2923422700272917</v>
      </c>
      <c r="F308" s="40">
        <v>61.923076923076927</v>
      </c>
      <c r="G308" s="41">
        <v>0.14460154241645243</v>
      </c>
      <c r="H308" s="41">
        <v>31.008997429305911</v>
      </c>
      <c r="I308" s="41">
        <v>0.46415678184631254</v>
      </c>
      <c r="J308" s="41">
        <v>10.384615384615385</v>
      </c>
      <c r="K308" s="9"/>
      <c r="L308" s="41">
        <v>8.5689802913453308E-2</v>
      </c>
      <c r="M308" s="41">
        <v>9.6454584404455872</v>
      </c>
      <c r="N308" s="41">
        <v>0.88057237204182714</v>
      </c>
      <c r="O308" s="41">
        <v>6.1538461538461542</v>
      </c>
      <c r="P308" s="41">
        <v>7.4978577549271633E-2</v>
      </c>
      <c r="Q308" s="41">
        <v>16.013281919451586</v>
      </c>
      <c r="R308" s="41">
        <v>0.4660452729693742</v>
      </c>
      <c r="S308" s="41">
        <v>5.384615384615385</v>
      </c>
      <c r="T308" s="9"/>
      <c r="U308" s="41">
        <v>0.11782347900599829</v>
      </c>
      <c r="V308" s="41">
        <v>4.4612253641816624</v>
      </c>
      <c r="W308" s="41">
        <v>2.5730994152046787</v>
      </c>
      <c r="X308" s="41">
        <v>8.4615384615384617</v>
      </c>
      <c r="Y308" s="41">
        <v>0.13389031705227078</v>
      </c>
      <c r="Z308" s="41">
        <v>6.2392887746358188</v>
      </c>
      <c r="AA308" s="41">
        <v>2.1008403361344539</v>
      </c>
      <c r="AB308" s="41">
        <v>9.6153846153846168</v>
      </c>
    </row>
    <row r="309" spans="1:28" x14ac:dyDescent="0.25">
      <c r="A309" s="8" t="s">
        <v>10</v>
      </c>
      <c r="B309" s="8"/>
      <c r="C309" s="40">
        <v>1.4355742296918768</v>
      </c>
      <c r="D309" s="40">
        <v>64.600840336134453</v>
      </c>
      <c r="E309" s="40">
        <v>2.1739130434782608</v>
      </c>
      <c r="F309" s="40">
        <v>69.491525423728817</v>
      </c>
      <c r="G309" s="41">
        <v>0.28011204481792717</v>
      </c>
      <c r="H309" s="41">
        <v>31.512605042016805</v>
      </c>
      <c r="I309" s="41">
        <v>0.88105726872246704</v>
      </c>
      <c r="J309" s="41">
        <v>13.559322033898304</v>
      </c>
      <c r="K309" s="9"/>
      <c r="L309" s="41">
        <v>0.14005602240896359</v>
      </c>
      <c r="M309" s="41">
        <v>15.196078431372548</v>
      </c>
      <c r="N309" s="41">
        <v>0.91324200913242004</v>
      </c>
      <c r="O309" s="41">
        <v>6.7796610169491522</v>
      </c>
      <c r="P309" s="41">
        <v>0.10504201680672269</v>
      </c>
      <c r="Q309" s="41">
        <v>19.152661064425772</v>
      </c>
      <c r="R309" s="41">
        <v>0.54545454545454553</v>
      </c>
      <c r="S309" s="41">
        <v>5.0847457627118651</v>
      </c>
      <c r="T309" s="9"/>
      <c r="U309" s="41">
        <v>7.0028011204481794E-2</v>
      </c>
      <c r="V309" s="41">
        <v>5.6722689075630255</v>
      </c>
      <c r="W309" s="41">
        <v>1.2195121951219512</v>
      </c>
      <c r="X309" s="41">
        <v>3.3898305084745761</v>
      </c>
      <c r="Y309" s="41">
        <v>0.10504201680672269</v>
      </c>
      <c r="Z309" s="41">
        <v>6.6876750700280114</v>
      </c>
      <c r="AA309" s="41">
        <v>1.5463917525773196</v>
      </c>
      <c r="AB309" s="41">
        <v>5.0847457627118651</v>
      </c>
    </row>
    <row r="310" spans="1:28" x14ac:dyDescent="0.25">
      <c r="A310" s="8" t="s">
        <v>11</v>
      </c>
      <c r="B310" s="8"/>
      <c r="C310" s="40">
        <v>1.1323641928079573</v>
      </c>
      <c r="D310" s="40">
        <v>66.840091813312924</v>
      </c>
      <c r="E310" s="40">
        <v>1.6659162539396668</v>
      </c>
      <c r="F310" s="40">
        <v>61.666666666666671</v>
      </c>
      <c r="G310" s="41">
        <v>0.13771996939556236</v>
      </c>
      <c r="H310" s="41">
        <v>33.404743687834738</v>
      </c>
      <c r="I310" s="41">
        <v>0.41058394160583944</v>
      </c>
      <c r="J310" s="41">
        <v>7.5</v>
      </c>
      <c r="K310" s="9"/>
      <c r="L310" s="41">
        <v>0.16832440703902066</v>
      </c>
      <c r="M310" s="41">
        <v>13.573068094873756</v>
      </c>
      <c r="N310" s="41">
        <v>1.2249443207126949</v>
      </c>
      <c r="O310" s="41">
        <v>9.1666666666666661</v>
      </c>
      <c r="P310" s="41">
        <v>0.15302218821729149</v>
      </c>
      <c r="Q310" s="41">
        <v>20.520275439938789</v>
      </c>
      <c r="R310" s="41">
        <v>0.74019245003700962</v>
      </c>
      <c r="S310" s="41">
        <v>8.3333333333333321</v>
      </c>
      <c r="T310" s="9"/>
      <c r="U310" s="41">
        <v>0.22953328232593728</v>
      </c>
      <c r="V310" s="41">
        <v>4.973221117061974</v>
      </c>
      <c r="W310" s="41">
        <v>4.4117647058823533</v>
      </c>
      <c r="X310" s="41">
        <v>12.5</v>
      </c>
      <c r="Y310" s="41">
        <v>0.15302218821729149</v>
      </c>
      <c r="Z310" s="41">
        <v>5.5241009946442228</v>
      </c>
      <c r="AA310" s="41">
        <v>2.6954177897574128</v>
      </c>
      <c r="AB310" s="41">
        <v>8.3333333333333321</v>
      </c>
    </row>
    <row r="311" spans="1:28" x14ac:dyDescent="0.25">
      <c r="A311" s="8" t="s">
        <v>12</v>
      </c>
      <c r="B311" s="8"/>
      <c r="C311" s="40">
        <v>0.91477019187862563</v>
      </c>
      <c r="D311" s="40">
        <v>68.046259110516132</v>
      </c>
      <c r="E311" s="40">
        <v>1.3265031005661903</v>
      </c>
      <c r="F311" s="40">
        <v>61.809045226130657</v>
      </c>
      <c r="G311" s="41">
        <v>0.13386880856760375</v>
      </c>
      <c r="H311" s="41">
        <v>26.90391194407259</v>
      </c>
      <c r="I311" s="41">
        <v>0.49511759042772663</v>
      </c>
      <c r="J311" s="41">
        <v>9.0452261306532673</v>
      </c>
      <c r="K311" s="9"/>
      <c r="L311" s="41">
        <v>0.13758738658337052</v>
      </c>
      <c r="M311" s="41">
        <v>13.82939164063662</v>
      </c>
      <c r="N311" s="41">
        <v>0.98509052183173595</v>
      </c>
      <c r="O311" s="41">
        <v>9.2964824120603016</v>
      </c>
      <c r="P311" s="41">
        <v>0.11155734047300313</v>
      </c>
      <c r="Q311" s="41">
        <v>19.756804997768853</v>
      </c>
      <c r="R311" s="41">
        <v>0.56148231330713083</v>
      </c>
      <c r="S311" s="41">
        <v>7.5376884422110546</v>
      </c>
      <c r="T311" s="9"/>
      <c r="U311" s="41">
        <v>0.13758738658337052</v>
      </c>
      <c r="V311" s="41">
        <v>4.9940502751747733</v>
      </c>
      <c r="W311" s="41">
        <v>2.681159420289855</v>
      </c>
      <c r="X311" s="41">
        <v>9.2964824120603016</v>
      </c>
      <c r="Y311" s="41">
        <v>0.14502454261490408</v>
      </c>
      <c r="Z311" s="41">
        <v>5.9497248252268333</v>
      </c>
      <c r="AA311" s="41">
        <v>2.3794996949359364</v>
      </c>
      <c r="AB311" s="41">
        <v>9.7989949748743719</v>
      </c>
    </row>
    <row r="312" spans="1:28" s="97" customFormat="1" x14ac:dyDescent="0.25">
      <c r="A312" s="90" t="s">
        <v>13</v>
      </c>
      <c r="B312" s="22"/>
      <c r="C312" s="110">
        <v>0.94986807387862793</v>
      </c>
      <c r="D312" s="42">
        <v>66.980256573560183</v>
      </c>
      <c r="E312" s="110">
        <v>1.3983016795692587</v>
      </c>
      <c r="F312" s="110">
        <v>62.365591397849464</v>
      </c>
      <c r="G312" s="43">
        <v>0.1455736511691384</v>
      </c>
      <c r="H312" s="43">
        <v>29.311254662906016</v>
      </c>
      <c r="I312" s="110">
        <v>0.49419322955275519</v>
      </c>
      <c r="J312" s="43">
        <v>9.5579450418160103</v>
      </c>
      <c r="K312" s="20"/>
      <c r="L312" s="43">
        <v>0.12373760349376764</v>
      </c>
      <c r="M312" s="110">
        <v>12.448366845600946</v>
      </c>
      <c r="N312" s="43">
        <v>0.98422347662469234</v>
      </c>
      <c r="O312" s="43">
        <v>8.1242532855436078</v>
      </c>
      <c r="P312" s="110">
        <v>0.10372122645801111</v>
      </c>
      <c r="Q312" s="43">
        <v>18.544263488308616</v>
      </c>
      <c r="R312" s="110">
        <v>0.5562060889929743</v>
      </c>
      <c r="S312" s="110">
        <v>6.8100358422939076</v>
      </c>
      <c r="T312" s="20"/>
      <c r="U312" s="110">
        <v>0.13829496861068147</v>
      </c>
      <c r="V312" s="57">
        <v>4.8457829132926937</v>
      </c>
      <c r="W312" s="110">
        <v>2.774735304855787</v>
      </c>
      <c r="X312" s="110">
        <v>9.0800477897252101</v>
      </c>
      <c r="Y312" s="57">
        <v>0.14011463925029571</v>
      </c>
      <c r="Z312" s="57">
        <v>6.0358475116004007</v>
      </c>
      <c r="AA312" s="43">
        <v>2.2687094873305833</v>
      </c>
      <c r="AB312" s="57">
        <v>9.1995221027479097</v>
      </c>
    </row>
    <row r="313" spans="1:28" x14ac:dyDescent="0.25">
      <c r="A313" s="8" t="s">
        <v>14</v>
      </c>
      <c r="B313" s="8"/>
      <c r="C313" s="40">
        <v>1.2321340561853129</v>
      </c>
      <c r="D313" s="40">
        <v>70.502710694923607</v>
      </c>
      <c r="E313" s="40">
        <v>1.7176228100309172</v>
      </c>
      <c r="F313" s="40">
        <v>64.102564102564102</v>
      </c>
      <c r="G313" s="41">
        <v>0.19714144898965008</v>
      </c>
      <c r="H313" s="41">
        <v>32.577624445539676</v>
      </c>
      <c r="I313" s="41">
        <v>0.60150375939849632</v>
      </c>
      <c r="J313" s="41">
        <v>10.256410256410255</v>
      </c>
      <c r="K313" s="9"/>
      <c r="L313" s="41">
        <v>0.14785608674223755</v>
      </c>
      <c r="M313" s="41">
        <v>16.510596352883194</v>
      </c>
      <c r="N313" s="41">
        <v>0.8875739644970414</v>
      </c>
      <c r="O313" s="41">
        <v>7.6923076923076925</v>
      </c>
      <c r="P313" s="41">
        <v>0.17249876786594381</v>
      </c>
      <c r="Q313" s="41">
        <v>24.839822572695912</v>
      </c>
      <c r="R313" s="41">
        <v>0.68965517241379315</v>
      </c>
      <c r="S313" s="41">
        <v>8.9743589743589745</v>
      </c>
      <c r="T313" s="9"/>
      <c r="U313" s="41">
        <v>0.17249876786594381</v>
      </c>
      <c r="V313" s="41">
        <v>3.9674716609167078</v>
      </c>
      <c r="W313" s="41">
        <v>4.1666666666666661</v>
      </c>
      <c r="X313" s="41">
        <v>8.9743589743589745</v>
      </c>
      <c r="Y313" s="41">
        <v>0.12321340561853129</v>
      </c>
      <c r="Z313" s="41">
        <v>4.9038935436175457</v>
      </c>
      <c r="AA313" s="41">
        <v>2.4509803921568629</v>
      </c>
      <c r="AB313" s="41">
        <v>6.4102564102564097</v>
      </c>
    </row>
    <row r="314" spans="1:28" x14ac:dyDescent="0.25">
      <c r="A314" s="8" t="s">
        <v>15</v>
      </c>
      <c r="B314" s="8"/>
      <c r="C314" s="40">
        <v>2.5039123630672928</v>
      </c>
      <c r="D314" s="40">
        <v>73.082942097026603</v>
      </c>
      <c r="E314" s="40">
        <v>3.3126293995859215</v>
      </c>
      <c r="F314" s="40">
        <v>88.888888888888886</v>
      </c>
      <c r="G314" s="41">
        <v>0</v>
      </c>
      <c r="H314" s="41">
        <v>32.237871674491394</v>
      </c>
      <c r="I314" s="41">
        <v>0</v>
      </c>
      <c r="J314" s="41">
        <v>0</v>
      </c>
      <c r="K314" s="9"/>
      <c r="L314" s="41">
        <v>0.1564945226917058</v>
      </c>
      <c r="M314" s="41">
        <v>16.431924882629108</v>
      </c>
      <c r="N314" s="41">
        <v>0.94339622641509435</v>
      </c>
      <c r="O314" s="41">
        <v>5.5555555555555554</v>
      </c>
      <c r="P314" s="41">
        <v>0.1564945226917058</v>
      </c>
      <c r="Q314" s="41">
        <v>26.917057902973397</v>
      </c>
      <c r="R314" s="41">
        <v>0.57803468208092479</v>
      </c>
      <c r="S314" s="41">
        <v>5.5555555555555554</v>
      </c>
      <c r="T314" s="9"/>
      <c r="U314" s="41">
        <v>0</v>
      </c>
      <c r="V314" s="41">
        <v>3.1298904538341157</v>
      </c>
      <c r="W314" s="41">
        <v>0</v>
      </c>
      <c r="X314" s="41">
        <v>0</v>
      </c>
      <c r="Y314" s="41">
        <v>0.1564945226917058</v>
      </c>
      <c r="Z314" s="41">
        <v>5.9467918622848197</v>
      </c>
      <c r="AA314" s="41">
        <v>2.5641025641025639</v>
      </c>
      <c r="AB314" s="41">
        <v>5.5555555555555554</v>
      </c>
    </row>
    <row r="315" spans="1:28" x14ac:dyDescent="0.25">
      <c r="A315" s="8" t="s">
        <v>16</v>
      </c>
      <c r="B315" s="8"/>
      <c r="C315" s="40">
        <v>1.4767726161369192</v>
      </c>
      <c r="D315" s="40">
        <v>72.215158924205383</v>
      </c>
      <c r="E315" s="40">
        <v>2.0039814200398141</v>
      </c>
      <c r="F315" s="40">
        <v>65.08620689655173</v>
      </c>
      <c r="G315" s="41">
        <v>9.779951100244498E-2</v>
      </c>
      <c r="H315" s="41">
        <v>22.141809290953546</v>
      </c>
      <c r="I315" s="41">
        <v>0.43975373790677225</v>
      </c>
      <c r="J315" s="41">
        <v>4.3103448275862073</v>
      </c>
      <c r="K315" s="9"/>
      <c r="L315" s="41">
        <v>0.26405867970660146</v>
      </c>
      <c r="M315" s="41">
        <v>18.464547677261614</v>
      </c>
      <c r="N315" s="41">
        <v>1.4099216710182767</v>
      </c>
      <c r="O315" s="41">
        <v>11.637931034482758</v>
      </c>
      <c r="P315" s="41">
        <v>0.136919315403423</v>
      </c>
      <c r="Q315" s="41">
        <v>26.200488997555009</v>
      </c>
      <c r="R315" s="41">
        <v>0.51986632008911993</v>
      </c>
      <c r="S315" s="41">
        <v>6.0344827586206895</v>
      </c>
      <c r="T315" s="9"/>
      <c r="U315" s="41">
        <v>0.26405867970660146</v>
      </c>
      <c r="V315" s="41">
        <v>4.733496332518337</v>
      </c>
      <c r="W315" s="41">
        <v>5.283757338551859</v>
      </c>
      <c r="X315" s="41">
        <v>11.637931034482758</v>
      </c>
      <c r="Y315" s="41">
        <v>0.136919315403423</v>
      </c>
      <c r="Z315" s="41">
        <v>5.8190709046454767</v>
      </c>
      <c r="AA315" s="41">
        <v>2.2988505747126435</v>
      </c>
      <c r="AB315" s="41">
        <v>6.0344827586206895</v>
      </c>
    </row>
    <row r="316" spans="1:28" x14ac:dyDescent="0.25">
      <c r="A316" s="8" t="s">
        <v>17</v>
      </c>
      <c r="B316" s="8"/>
      <c r="C316" s="40">
        <v>1.3635236757292786</v>
      </c>
      <c r="D316" s="40">
        <v>76.216841583340226</v>
      </c>
      <c r="E316" s="40">
        <v>1.7575628461866211</v>
      </c>
      <c r="F316" s="40">
        <v>67.901234567901241</v>
      </c>
      <c r="G316" s="41">
        <v>0.12395669779357078</v>
      </c>
      <c r="H316" s="41">
        <v>26.320138831501527</v>
      </c>
      <c r="I316" s="41">
        <v>0.46875</v>
      </c>
      <c r="J316" s="41">
        <v>6.1728395061728394</v>
      </c>
      <c r="K316" s="9"/>
      <c r="L316" s="41">
        <v>0.28923229485166518</v>
      </c>
      <c r="M316" s="41">
        <v>23.303859185191307</v>
      </c>
      <c r="N316" s="41">
        <v>1.2259194395796849</v>
      </c>
      <c r="O316" s="41">
        <v>14.403292181069959</v>
      </c>
      <c r="P316" s="41">
        <v>0.19833071646971323</v>
      </c>
      <c r="Q316" s="41">
        <v>33.294769027353112</v>
      </c>
      <c r="R316" s="41">
        <v>0.59215396002960763</v>
      </c>
      <c r="S316" s="41">
        <v>9.8765432098765427</v>
      </c>
      <c r="T316" s="9"/>
      <c r="U316" s="41">
        <v>0.19833071646971323</v>
      </c>
      <c r="V316" s="41">
        <v>3.8178662920419799</v>
      </c>
      <c r="W316" s="41">
        <v>4.9382716049382713</v>
      </c>
      <c r="X316" s="41">
        <v>9.8765432098765427</v>
      </c>
      <c r="Y316" s="41">
        <v>6.6110238823237744E-2</v>
      </c>
      <c r="Z316" s="41">
        <v>4.4954962399801675</v>
      </c>
      <c r="AA316" s="41">
        <v>1.4492753623188406</v>
      </c>
      <c r="AB316" s="41">
        <v>3.2921810699588478</v>
      </c>
    </row>
    <row r="317" spans="1:28" x14ac:dyDescent="0.25">
      <c r="A317" s="8" t="s">
        <v>18</v>
      </c>
      <c r="B317" s="8"/>
      <c r="C317" s="40">
        <v>2.2770398481973433</v>
      </c>
      <c r="D317" s="40">
        <v>72.011385199240991</v>
      </c>
      <c r="E317" s="40">
        <v>3.0651340996168579</v>
      </c>
      <c r="F317" s="40">
        <v>77.41935483870968</v>
      </c>
      <c r="G317" s="41">
        <v>9.4876660341555979E-2</v>
      </c>
      <c r="H317" s="41">
        <v>29.791271347248578</v>
      </c>
      <c r="I317" s="41">
        <v>0.31746031746031744</v>
      </c>
      <c r="J317" s="41">
        <v>3.225806451612903</v>
      </c>
      <c r="K317" s="9"/>
      <c r="L317" s="41">
        <v>0.37950664136622392</v>
      </c>
      <c r="M317" s="41">
        <v>22.39089184060721</v>
      </c>
      <c r="N317" s="41">
        <v>1.6666666666666667</v>
      </c>
      <c r="O317" s="41">
        <v>12.903225806451612</v>
      </c>
      <c r="P317" s="41">
        <v>0.47438330170777987</v>
      </c>
      <c r="Q317" s="41">
        <v>33.965844402277042</v>
      </c>
      <c r="R317" s="41">
        <v>1.3774104683195594</v>
      </c>
      <c r="S317" s="41">
        <v>16.129032258064516</v>
      </c>
      <c r="T317" s="9"/>
      <c r="U317" s="41">
        <v>9.4876660341555979E-2</v>
      </c>
      <c r="V317" s="41">
        <v>4.6489563567362424</v>
      </c>
      <c r="W317" s="41">
        <v>2</v>
      </c>
      <c r="X317" s="41">
        <v>3.225806451612903</v>
      </c>
      <c r="Y317" s="41">
        <v>0.18975332068311196</v>
      </c>
      <c r="Z317" s="41">
        <v>6.0721062618595827</v>
      </c>
      <c r="AA317" s="41">
        <v>3.0303030303030303</v>
      </c>
      <c r="AB317" s="41">
        <v>6.4516129032258061</v>
      </c>
    </row>
    <row r="318" spans="1:28" x14ac:dyDescent="0.25">
      <c r="A318" s="8" t="s">
        <v>19</v>
      </c>
      <c r="B318" s="8"/>
      <c r="C318" s="40">
        <v>1.8066242890598863</v>
      </c>
      <c r="D318" s="40">
        <v>75.744396119103371</v>
      </c>
      <c r="E318" s="40">
        <v>2.3295944779982745</v>
      </c>
      <c r="F318" s="40">
        <v>60.674157303370791</v>
      </c>
      <c r="G318" s="41">
        <v>0.20073603211776514</v>
      </c>
      <c r="H318" s="41">
        <v>29.809300769488122</v>
      </c>
      <c r="I318" s="41">
        <v>0.66889632107023411</v>
      </c>
      <c r="J318" s="41">
        <v>6.7415730337078648</v>
      </c>
      <c r="K318" s="9"/>
      <c r="L318" s="41">
        <v>0.50184008029441285</v>
      </c>
      <c r="M318" s="41">
        <v>25.125460020073604</v>
      </c>
      <c r="N318" s="41">
        <v>1.95822454308094</v>
      </c>
      <c r="O318" s="41">
        <v>16.853932584269664</v>
      </c>
      <c r="P318" s="41">
        <v>0.56875209100033464</v>
      </c>
      <c r="Q318" s="41">
        <v>33.188357310137171</v>
      </c>
      <c r="R318" s="41">
        <v>1.6848364717542121</v>
      </c>
      <c r="S318" s="41">
        <v>19.101123595505616</v>
      </c>
      <c r="T318" s="9"/>
      <c r="U318" s="41">
        <v>0.20073603211776514</v>
      </c>
      <c r="V318" s="41">
        <v>3.780528604884577</v>
      </c>
      <c r="W318" s="41">
        <v>5.0420168067226889</v>
      </c>
      <c r="X318" s="41">
        <v>6.7415730337078648</v>
      </c>
      <c r="Y318" s="41">
        <v>0.20073603211776514</v>
      </c>
      <c r="Z318" s="41">
        <v>3.5128805620608898</v>
      </c>
      <c r="AA318" s="41">
        <v>5.4054054054054053</v>
      </c>
      <c r="AB318" s="41">
        <v>6.7415730337078648</v>
      </c>
    </row>
    <row r="319" spans="1:28" x14ac:dyDescent="0.25">
      <c r="A319" s="8" t="s">
        <v>20</v>
      </c>
      <c r="B319" s="8"/>
      <c r="C319" s="40">
        <v>1.2196040051193255</v>
      </c>
      <c r="D319" s="40">
        <v>76.00692614620192</v>
      </c>
      <c r="E319" s="40">
        <v>1.5792552154416064</v>
      </c>
      <c r="F319" s="40">
        <v>65.587044534412954</v>
      </c>
      <c r="G319" s="41">
        <v>0.13551155612436949</v>
      </c>
      <c r="H319" s="41">
        <v>26.198900850711439</v>
      </c>
      <c r="I319" s="41">
        <v>0.51457975986277882</v>
      </c>
      <c r="J319" s="41">
        <v>7.2874493927125501</v>
      </c>
      <c r="K319" s="9"/>
      <c r="L319" s="41">
        <v>0.18821049461717987</v>
      </c>
      <c r="M319" s="41">
        <v>16.10328991944591</v>
      </c>
      <c r="N319" s="41">
        <v>1.155268022181146</v>
      </c>
      <c r="O319" s="41">
        <v>10.121457489878543</v>
      </c>
      <c r="P319" s="41">
        <v>0.20326733418655424</v>
      </c>
      <c r="Q319" s="41">
        <v>24.151170669276521</v>
      </c>
      <c r="R319" s="41">
        <v>0.83462132921174659</v>
      </c>
      <c r="S319" s="41">
        <v>10.931174089068826</v>
      </c>
      <c r="T319" s="9"/>
      <c r="U319" s="41">
        <v>0.18068207483249266</v>
      </c>
      <c r="V319" s="41">
        <v>4.3740118949032594</v>
      </c>
      <c r="W319" s="41">
        <v>3.9669421487603307</v>
      </c>
      <c r="X319" s="41">
        <v>9.7165991902834001</v>
      </c>
      <c r="Y319" s="41">
        <v>0.11292629677030791</v>
      </c>
      <c r="Z319" s="41">
        <v>4.7052623654294958</v>
      </c>
      <c r="AA319" s="41">
        <v>2.34375</v>
      </c>
      <c r="AB319" s="41">
        <v>6.0728744939271255</v>
      </c>
    </row>
    <row r="320" spans="1:28" x14ac:dyDescent="0.25">
      <c r="A320" s="8" t="s">
        <v>21</v>
      </c>
      <c r="B320" s="8"/>
      <c r="C320" s="40">
        <v>1.6116248348745046</v>
      </c>
      <c r="D320" s="40">
        <v>65.680317040951124</v>
      </c>
      <c r="E320" s="40">
        <v>2.3949744797801333</v>
      </c>
      <c r="F320" s="40">
        <v>67.032967032967022</v>
      </c>
      <c r="G320" s="41">
        <v>0.13210039630118892</v>
      </c>
      <c r="H320" s="41">
        <v>31.228533685601057</v>
      </c>
      <c r="I320" s="41">
        <v>0.42122999157540014</v>
      </c>
      <c r="J320" s="41">
        <v>5.4945054945054945</v>
      </c>
      <c r="K320" s="9"/>
      <c r="L320" s="41">
        <v>0.31704095112285335</v>
      </c>
      <c r="M320" s="41">
        <v>17.939233817701453</v>
      </c>
      <c r="N320" s="41">
        <v>1.7366136034732274</v>
      </c>
      <c r="O320" s="41">
        <v>13.186813186813188</v>
      </c>
      <c r="P320" s="41">
        <v>0.29062087186261559</v>
      </c>
      <c r="Q320" s="41">
        <v>26.314398943196831</v>
      </c>
      <c r="R320" s="41">
        <v>1.0923535253227408</v>
      </c>
      <c r="S320" s="41">
        <v>12.087912087912088</v>
      </c>
      <c r="T320" s="9"/>
      <c r="U320" s="41">
        <v>0.13210039630118892</v>
      </c>
      <c r="V320" s="41">
        <v>4.6763540290620877</v>
      </c>
      <c r="W320" s="41">
        <v>2.7472527472527473</v>
      </c>
      <c r="X320" s="41">
        <v>5.4945054945054945</v>
      </c>
      <c r="Y320" s="41">
        <v>0.15852047556142668</v>
      </c>
      <c r="Z320" s="41">
        <v>7.3447820343461032</v>
      </c>
      <c r="AA320" s="41">
        <v>2.112676056338028</v>
      </c>
      <c r="AB320" s="41">
        <v>6.593406593406594</v>
      </c>
    </row>
    <row r="321" spans="1:28" s="97" customFormat="1" ht="22.5" customHeight="1" x14ac:dyDescent="0.25">
      <c r="A321" s="91" t="s">
        <v>22</v>
      </c>
      <c r="B321" s="18"/>
      <c r="C321" s="57">
        <v>1.4189554161299704</v>
      </c>
      <c r="D321" s="57">
        <v>73.835542444010471</v>
      </c>
      <c r="E321" s="57">
        <v>1.8855423349805371</v>
      </c>
      <c r="F321" s="57">
        <v>66.375121477162295</v>
      </c>
      <c r="G321" s="110">
        <v>0.13088461378651264</v>
      </c>
      <c r="H321" s="110">
        <v>26.683840944031246</v>
      </c>
      <c r="I321" s="110">
        <v>0.48810722863562411</v>
      </c>
      <c r="J321" s="110">
        <v>6.1224489795918364</v>
      </c>
      <c r="K321" s="20"/>
      <c r="L321" s="57">
        <v>0.25969169402085845</v>
      </c>
      <c r="M321" s="57">
        <v>19.296131632525864</v>
      </c>
      <c r="N321" s="57">
        <v>1.327950706469776</v>
      </c>
      <c r="O321" s="57">
        <v>12.147716229348884</v>
      </c>
      <c r="P321" s="57">
        <v>0.22021855652968794</v>
      </c>
      <c r="Q321" s="57">
        <v>27.926206008227034</v>
      </c>
      <c r="R321" s="57">
        <v>0.78240330676114556</v>
      </c>
      <c r="S321" s="57">
        <v>10.301263362487852</v>
      </c>
      <c r="T321" s="20"/>
      <c r="U321" s="57">
        <v>0.19528815390368554</v>
      </c>
      <c r="V321" s="110">
        <v>4.2527111812855773</v>
      </c>
      <c r="W321" s="57">
        <v>4.3904717421765529</v>
      </c>
      <c r="X321" s="48">
        <v>9.1350826044703606</v>
      </c>
      <c r="Y321" s="110">
        <v>0.11841941247351145</v>
      </c>
      <c r="Z321" s="110">
        <v>5.0858021357044914</v>
      </c>
      <c r="AA321" s="57">
        <v>2.2754491017964074</v>
      </c>
      <c r="AB321" s="110">
        <v>5.5393586005830908</v>
      </c>
    </row>
    <row r="322" spans="1:28" x14ac:dyDescent="0.25">
      <c r="A322" s="89" t="s">
        <v>64</v>
      </c>
      <c r="B322" s="67"/>
      <c r="C322" s="60">
        <v>1.1486203911728377</v>
      </c>
      <c r="D322" s="60">
        <v>68.225717036734451</v>
      </c>
      <c r="E322" s="60">
        <v>1.6556848450862189</v>
      </c>
      <c r="F322" s="60">
        <v>65.320796460176993</v>
      </c>
      <c r="G322" s="60">
        <v>0.15318180491932426</v>
      </c>
      <c r="H322" s="60">
        <v>28.992695902508292</v>
      </c>
      <c r="I322" s="60">
        <v>0.52556936681404853</v>
      </c>
      <c r="J322" s="60">
        <v>8.711283185840708</v>
      </c>
      <c r="K322" s="60"/>
      <c r="L322" s="60">
        <v>0.15075034769838261</v>
      </c>
      <c r="M322" s="60">
        <v>14.086404263803381</v>
      </c>
      <c r="N322" s="60">
        <v>1.058851658298323</v>
      </c>
      <c r="O322" s="60">
        <v>8.573008849557521</v>
      </c>
      <c r="P322" s="60">
        <v>0.138106770149486</v>
      </c>
      <c r="Q322" s="60">
        <v>20.439315690679738</v>
      </c>
      <c r="R322" s="60">
        <v>0.67115680018905821</v>
      </c>
      <c r="S322" s="60">
        <v>7.8539823008849554</v>
      </c>
      <c r="T322" s="60"/>
      <c r="U322" s="60">
        <v>0.16193505091471422</v>
      </c>
      <c r="V322" s="60">
        <v>4.625117925675216</v>
      </c>
      <c r="W322" s="60">
        <v>3.3827712312068261</v>
      </c>
      <c r="X322" s="60">
        <v>9.2090707964601766</v>
      </c>
      <c r="Y322" s="60">
        <v>0.12449060971221272</v>
      </c>
      <c r="Z322" s="60">
        <v>5.6370904210311323</v>
      </c>
      <c r="AA322" s="60">
        <v>2.160702228224173</v>
      </c>
      <c r="AB322" s="60">
        <v>7.0796460176991154</v>
      </c>
    </row>
    <row r="324" spans="1:28" x14ac:dyDescent="0.25">
      <c r="A324" s="333" t="s">
        <v>65</v>
      </c>
      <c r="B324" s="333"/>
      <c r="C324" s="333"/>
      <c r="D324" s="333"/>
      <c r="E324" s="333"/>
      <c r="F324" s="333"/>
    </row>
    <row r="325" spans="1:28" x14ac:dyDescent="0.25">
      <c r="A325" s="324" t="s">
        <v>27</v>
      </c>
      <c r="B325" s="1"/>
      <c r="C325" s="328" t="s">
        <v>30</v>
      </c>
      <c r="D325" s="367"/>
      <c r="E325" s="367"/>
      <c r="F325" s="367"/>
      <c r="G325" s="367"/>
      <c r="H325" s="367"/>
      <c r="I325" s="367"/>
      <c r="J325" s="367"/>
      <c r="K325" s="3"/>
      <c r="L325" s="328" t="s">
        <v>35</v>
      </c>
      <c r="M325" s="367"/>
      <c r="N325" s="367"/>
      <c r="O325" s="367"/>
      <c r="P325" s="367"/>
      <c r="Q325" s="367"/>
      <c r="R325" s="367"/>
      <c r="S325" s="367"/>
      <c r="T325" s="4"/>
      <c r="U325" s="328" t="s">
        <v>36</v>
      </c>
      <c r="V325" s="328"/>
      <c r="W325" s="328"/>
      <c r="X325" s="328"/>
      <c r="Y325" s="367"/>
      <c r="Z325" s="367"/>
      <c r="AA325" s="367"/>
      <c r="AB325" s="367"/>
    </row>
    <row r="326" spans="1:28" x14ac:dyDescent="0.25">
      <c r="A326" s="324"/>
      <c r="B326" s="1"/>
      <c r="C326" s="327" t="s">
        <v>33</v>
      </c>
      <c r="D326" s="327"/>
      <c r="E326" s="327"/>
      <c r="F326" s="327"/>
      <c r="G326" s="327" t="s">
        <v>34</v>
      </c>
      <c r="H326" s="327"/>
      <c r="I326" s="327"/>
      <c r="J326" s="327"/>
      <c r="K326" s="45"/>
      <c r="L326" s="327" t="s">
        <v>33</v>
      </c>
      <c r="M326" s="327"/>
      <c r="N326" s="327"/>
      <c r="O326" s="327"/>
      <c r="P326" s="327" t="s">
        <v>34</v>
      </c>
      <c r="Q326" s="327"/>
      <c r="R326" s="327"/>
      <c r="S326" s="327"/>
      <c r="T326" s="5"/>
      <c r="U326" s="327" t="s">
        <v>33</v>
      </c>
      <c r="V326" s="327"/>
      <c r="W326" s="327"/>
      <c r="X326" s="327"/>
      <c r="Y326" s="327" t="s">
        <v>34</v>
      </c>
      <c r="Z326" s="327"/>
      <c r="AA326" s="327"/>
      <c r="AB326" s="327"/>
    </row>
    <row r="327" spans="1:28" ht="31.2" x14ac:dyDescent="0.25">
      <c r="A327" s="327"/>
      <c r="B327" s="2"/>
      <c r="C327" s="46" t="s">
        <v>41</v>
      </c>
      <c r="D327" s="46" t="s">
        <v>42</v>
      </c>
      <c r="E327" s="46" t="s">
        <v>43</v>
      </c>
      <c r="F327" s="46" t="s">
        <v>44</v>
      </c>
      <c r="G327" s="46" t="s">
        <v>41</v>
      </c>
      <c r="H327" s="46" t="s">
        <v>42</v>
      </c>
      <c r="I327" s="46" t="s">
        <v>43</v>
      </c>
      <c r="J327" s="46" t="s">
        <v>44</v>
      </c>
      <c r="K327" s="7"/>
      <c r="L327" s="46" t="s">
        <v>41</v>
      </c>
      <c r="M327" s="46" t="s">
        <v>42</v>
      </c>
      <c r="N327" s="46" t="s">
        <v>43</v>
      </c>
      <c r="O327" s="46" t="s">
        <v>44</v>
      </c>
      <c r="P327" s="46" t="s">
        <v>41</v>
      </c>
      <c r="Q327" s="46" t="s">
        <v>42</v>
      </c>
      <c r="R327" s="46" t="s">
        <v>43</v>
      </c>
      <c r="S327" s="46" t="s">
        <v>44</v>
      </c>
      <c r="T327" s="7"/>
      <c r="U327" s="46" t="s">
        <v>41</v>
      </c>
      <c r="V327" s="46" t="s">
        <v>42</v>
      </c>
      <c r="W327" s="46" t="s">
        <v>43</v>
      </c>
      <c r="X327" s="46" t="s">
        <v>44</v>
      </c>
      <c r="Y327" s="46" t="s">
        <v>41</v>
      </c>
      <c r="Z327" s="46" t="s">
        <v>42</v>
      </c>
      <c r="AA327" s="46" t="s">
        <v>43</v>
      </c>
      <c r="AB327" s="46" t="s">
        <v>44</v>
      </c>
    </row>
    <row r="328" spans="1:28" ht="13.95" customHeight="1" x14ac:dyDescent="0.25">
      <c r="A328" s="11" t="s">
        <v>0</v>
      </c>
      <c r="B328" s="8"/>
      <c r="C328" s="40">
        <v>1.6262833675564681</v>
      </c>
      <c r="D328" s="40">
        <v>63.310061601642708</v>
      </c>
      <c r="E328" s="40">
        <v>2.5044270174550975</v>
      </c>
      <c r="F328" s="40">
        <v>72.794117647058826</v>
      </c>
      <c r="G328" s="40">
        <v>0.16427104722792607</v>
      </c>
      <c r="H328" s="40">
        <v>30.956878850102669</v>
      </c>
      <c r="I328" s="40">
        <v>0.52784375824755869</v>
      </c>
      <c r="J328" s="40">
        <v>7.3529411764705888</v>
      </c>
      <c r="K328" s="102"/>
      <c r="L328" s="40">
        <v>0.12320328542094457</v>
      </c>
      <c r="M328" s="40">
        <v>14.381930184804927</v>
      </c>
      <c r="N328" s="40">
        <v>0.84937712344280847</v>
      </c>
      <c r="O328" s="40">
        <v>5.5147058823529411</v>
      </c>
      <c r="P328" s="40">
        <v>9.856262833675565E-2</v>
      </c>
      <c r="Q328" s="40">
        <v>22.759753593429156</v>
      </c>
      <c r="R328" s="40">
        <v>0.43118936399568808</v>
      </c>
      <c r="S328" s="40">
        <v>4.4117647058823533</v>
      </c>
      <c r="T328" s="102"/>
      <c r="U328" s="40">
        <v>0.22176591375770022</v>
      </c>
      <c r="V328" s="40">
        <v>5.9630390143737166</v>
      </c>
      <c r="W328" s="40">
        <v>3.5856573705179287</v>
      </c>
      <c r="X328" s="40">
        <v>9.9264705882352935</v>
      </c>
      <c r="Y328" s="40">
        <v>0.11498973305954827</v>
      </c>
      <c r="Z328" s="40">
        <v>7.0800821355236145</v>
      </c>
      <c r="AA328" s="40">
        <v>1.5981735159817352</v>
      </c>
      <c r="AB328" s="40">
        <v>5.1470588235294112</v>
      </c>
    </row>
    <row r="329" spans="1:28" ht="13.95" customHeight="1" x14ac:dyDescent="0.25">
      <c r="A329" s="11" t="s">
        <v>1</v>
      </c>
      <c r="B329" s="8"/>
      <c r="C329" s="40">
        <v>3.050847457627119</v>
      </c>
      <c r="D329" s="40">
        <v>61.016949152542374</v>
      </c>
      <c r="E329" s="40">
        <v>4.7619047619047619</v>
      </c>
      <c r="F329" s="40">
        <v>90</v>
      </c>
      <c r="G329" s="40">
        <v>0</v>
      </c>
      <c r="H329" s="40">
        <v>28.474576271186443</v>
      </c>
      <c r="I329" s="40">
        <v>0</v>
      </c>
      <c r="J329" s="40">
        <v>0</v>
      </c>
      <c r="K329" s="102"/>
      <c r="L329" s="40">
        <v>0.33898305084745761</v>
      </c>
      <c r="M329" s="40">
        <v>11.186440677966102</v>
      </c>
      <c r="N329" s="40">
        <v>2.9411764705882351</v>
      </c>
      <c r="O329" s="40">
        <v>10</v>
      </c>
      <c r="P329" s="40">
        <v>0.33898305084745761</v>
      </c>
      <c r="Q329" s="40">
        <v>21.35593220338983</v>
      </c>
      <c r="R329" s="40">
        <v>1.5625</v>
      </c>
      <c r="S329" s="40">
        <v>10</v>
      </c>
      <c r="T329" s="102"/>
      <c r="U329" s="40">
        <v>0</v>
      </c>
      <c r="V329" s="40">
        <v>5.7627118644067794</v>
      </c>
      <c r="W329" s="40">
        <v>0</v>
      </c>
      <c r="X329" s="40">
        <v>0</v>
      </c>
      <c r="Y329" s="40">
        <v>0</v>
      </c>
      <c r="Z329" s="40">
        <v>8.4745762711864394</v>
      </c>
      <c r="AA329" s="40">
        <v>0</v>
      </c>
      <c r="AB329" s="40">
        <v>0</v>
      </c>
    </row>
    <row r="330" spans="1:28" ht="13.95" customHeight="1" x14ac:dyDescent="0.25">
      <c r="A330" s="11" t="s">
        <v>2</v>
      </c>
      <c r="B330" s="8"/>
      <c r="C330" s="40">
        <v>0.99966303493204545</v>
      </c>
      <c r="D330" s="40">
        <v>67.80579579916882</v>
      </c>
      <c r="E330" s="40">
        <v>1.4528833204097458</v>
      </c>
      <c r="F330" s="40">
        <v>67.938931297709928</v>
      </c>
      <c r="G330" s="40">
        <v>0.11793777378411771</v>
      </c>
      <c r="H330" s="40">
        <v>28.344378299449623</v>
      </c>
      <c r="I330" s="40">
        <v>0.4143646408839779</v>
      </c>
      <c r="J330" s="40">
        <v>8.015267175572518</v>
      </c>
      <c r="K330" s="102"/>
      <c r="L330" s="40">
        <v>9.5473435920476246E-2</v>
      </c>
      <c r="M330" s="40">
        <v>12.366617993934629</v>
      </c>
      <c r="N330" s="40">
        <v>0.76611086074808477</v>
      </c>
      <c r="O330" s="40">
        <v>6.4885496183206106</v>
      </c>
      <c r="P330" s="40">
        <v>0.10670560485229698</v>
      </c>
      <c r="Q330" s="40">
        <v>18.033247220038191</v>
      </c>
      <c r="R330" s="40">
        <v>0.58823529411764708</v>
      </c>
      <c r="S330" s="40">
        <v>7.2519083969465647</v>
      </c>
      <c r="T330" s="102"/>
      <c r="U330" s="40">
        <v>0.13759406941480401</v>
      </c>
      <c r="V330" s="40">
        <v>5.2903515668875665</v>
      </c>
      <c r="W330" s="40">
        <v>2.5349198137609932</v>
      </c>
      <c r="X330" s="40">
        <v>9.3511450381679388</v>
      </c>
      <c r="Y330" s="40">
        <v>8.4241266988655514E-2</v>
      </c>
      <c r="Z330" s="40">
        <v>5.9783219139615857</v>
      </c>
      <c r="AA330" s="40">
        <v>1.3895321908290876</v>
      </c>
      <c r="AB330" s="40">
        <v>5.7251908396946565</v>
      </c>
    </row>
    <row r="331" spans="1:28" ht="13.95" customHeight="1" x14ac:dyDescent="0.25">
      <c r="A331" s="11" t="s">
        <v>3</v>
      </c>
      <c r="B331" s="8"/>
      <c r="C331" s="40">
        <v>1.4399509803921569</v>
      </c>
      <c r="D331" s="40">
        <v>64.399509803921575</v>
      </c>
      <c r="E331" s="40">
        <v>2.1870637505816659</v>
      </c>
      <c r="F331" s="40">
        <v>69.117647058823522</v>
      </c>
      <c r="G331" s="40">
        <v>0.21446078431372551</v>
      </c>
      <c r="H331" s="40">
        <v>26.286764705882355</v>
      </c>
      <c r="I331" s="40">
        <v>0.80924855491329473</v>
      </c>
      <c r="J331" s="40">
        <v>10.294117647058822</v>
      </c>
      <c r="K331" s="102"/>
      <c r="L331" s="40">
        <v>0.12254901960784313</v>
      </c>
      <c r="M331" s="40">
        <v>11.642156862745098</v>
      </c>
      <c r="N331" s="40">
        <v>1.0416666666666665</v>
      </c>
      <c r="O331" s="40">
        <v>5.8823529411764701</v>
      </c>
      <c r="P331" s="40">
        <v>0.12254901960784313</v>
      </c>
      <c r="Q331" s="40">
        <v>17.310049019607842</v>
      </c>
      <c r="R331" s="40">
        <v>0.70298769771528991</v>
      </c>
      <c r="S331" s="40">
        <v>5.8823529411764701</v>
      </c>
      <c r="T331" s="102"/>
      <c r="U331" s="40">
        <v>0.24509803921568626</v>
      </c>
      <c r="V331" s="40">
        <v>5.2389705882352944</v>
      </c>
      <c r="W331" s="40">
        <v>4.4692737430167595</v>
      </c>
      <c r="X331" s="40">
        <v>11.76470588235294</v>
      </c>
      <c r="Y331" s="40">
        <v>9.1911764705882346E-2</v>
      </c>
      <c r="Z331" s="40">
        <v>7.291666666666667</v>
      </c>
      <c r="AA331" s="40">
        <v>1.2448132780082988</v>
      </c>
      <c r="AB331" s="40">
        <v>4.4117647058823533</v>
      </c>
    </row>
    <row r="332" spans="1:28" ht="13.95" customHeight="1" x14ac:dyDescent="0.25">
      <c r="A332" s="11" t="s">
        <v>4</v>
      </c>
      <c r="B332" s="8"/>
      <c r="C332" s="40">
        <v>1.6011138183083886</v>
      </c>
      <c r="D332" s="40">
        <v>68.381482770623037</v>
      </c>
      <c r="E332" s="40">
        <v>2.2878742663881431</v>
      </c>
      <c r="F332" s="40">
        <v>66.860465116279073</v>
      </c>
      <c r="G332" s="40">
        <v>0.27845457709711108</v>
      </c>
      <c r="H332" s="40">
        <v>32.119735468151752</v>
      </c>
      <c r="I332" s="40">
        <v>0.85947571981091542</v>
      </c>
      <c r="J332" s="40">
        <v>11.627906976744185</v>
      </c>
      <c r="K332" s="102"/>
      <c r="L332" s="40">
        <v>0.26453184824225551</v>
      </c>
      <c r="M332" s="40">
        <v>12.669683257918551</v>
      </c>
      <c r="N332" s="40">
        <v>2.045209903121636</v>
      </c>
      <c r="O332" s="40">
        <v>11.046511627906977</v>
      </c>
      <c r="P332" s="40">
        <v>0.18099547511312217</v>
      </c>
      <c r="Q332" s="40">
        <v>18.217890706578491</v>
      </c>
      <c r="R332" s="40">
        <v>0.98373060915626176</v>
      </c>
      <c r="S332" s="40">
        <v>7.5581395348837201</v>
      </c>
      <c r="T332" s="102"/>
      <c r="U332" s="40">
        <v>0.16011138183083884</v>
      </c>
      <c r="V332" s="40">
        <v>3.53637312913331</v>
      </c>
      <c r="W332" s="40">
        <v>4.3314500941619585</v>
      </c>
      <c r="X332" s="40">
        <v>6.6860465116279064</v>
      </c>
      <c r="Y332" s="40">
        <v>0.13226592412112775</v>
      </c>
      <c r="Z332" s="40">
        <v>4.2603550295857984</v>
      </c>
      <c r="AA332" s="40">
        <v>3.0110935023771792</v>
      </c>
      <c r="AB332" s="40">
        <v>5.5232558139534884</v>
      </c>
    </row>
    <row r="333" spans="1:28" ht="13.95" customHeight="1" x14ac:dyDescent="0.25">
      <c r="A333" s="11" t="s">
        <v>5</v>
      </c>
      <c r="B333" s="8"/>
      <c r="C333" s="40">
        <v>1.5819209039548021</v>
      </c>
      <c r="D333" s="40">
        <v>62.683615819209038</v>
      </c>
      <c r="E333" s="40">
        <v>2.4615384615384617</v>
      </c>
      <c r="F333" s="40">
        <v>72.727272727272734</v>
      </c>
      <c r="G333" s="40">
        <v>0.19774011299435026</v>
      </c>
      <c r="H333" s="40">
        <v>30.141242937853107</v>
      </c>
      <c r="I333" s="40">
        <v>0.65176908752327745</v>
      </c>
      <c r="J333" s="40">
        <v>9.0909090909090917</v>
      </c>
      <c r="K333" s="102"/>
      <c r="L333" s="40">
        <v>0.19774011299435026</v>
      </c>
      <c r="M333" s="40">
        <v>11.327683615819209</v>
      </c>
      <c r="N333" s="40">
        <v>1.715686274509804</v>
      </c>
      <c r="O333" s="40">
        <v>9.0909090909090917</v>
      </c>
      <c r="P333" s="40">
        <v>0.16949152542372881</v>
      </c>
      <c r="Q333" s="40">
        <v>16.1864406779661</v>
      </c>
      <c r="R333" s="40">
        <v>1.0362694300518136</v>
      </c>
      <c r="S333" s="40">
        <v>7.7922077922077921</v>
      </c>
      <c r="T333" s="102"/>
      <c r="U333" s="40">
        <v>0.14124293785310735</v>
      </c>
      <c r="V333" s="40">
        <v>5.0847457627118651</v>
      </c>
      <c r="W333" s="40">
        <v>2.7027027027027026</v>
      </c>
      <c r="X333" s="40">
        <v>6.4935064935064926</v>
      </c>
      <c r="Y333" s="40">
        <v>0.11299435028248588</v>
      </c>
      <c r="Z333" s="40">
        <v>6.7514124293785311</v>
      </c>
      <c r="AA333" s="40">
        <v>1.6460905349794239</v>
      </c>
      <c r="AB333" s="40">
        <v>5.1948051948051948</v>
      </c>
    </row>
    <row r="334" spans="1:28" ht="13.95" customHeight="1" x14ac:dyDescent="0.25">
      <c r="A334" s="11" t="s">
        <v>6</v>
      </c>
      <c r="B334" s="8"/>
      <c r="C334" s="40">
        <v>0.61580567909681838</v>
      </c>
      <c r="D334" s="40">
        <v>59.162960428783215</v>
      </c>
      <c r="E334" s="40">
        <v>1.0301411674933232</v>
      </c>
      <c r="F334" s="40">
        <v>63.529411764705877</v>
      </c>
      <c r="G334" s="40">
        <v>6.8422853232979808E-2</v>
      </c>
      <c r="H334" s="40">
        <v>26.662105143117802</v>
      </c>
      <c r="I334" s="40">
        <v>0.25597269624573377</v>
      </c>
      <c r="J334" s="40">
        <v>7.0588235294117645</v>
      </c>
      <c r="K334" s="102"/>
      <c r="L334" s="40">
        <v>4.5615235488653205E-2</v>
      </c>
      <c r="M334" s="40">
        <v>9.4423537461512144</v>
      </c>
      <c r="N334" s="40">
        <v>0.48076923076923078</v>
      </c>
      <c r="O334" s="40">
        <v>4.7058823529411766</v>
      </c>
      <c r="P334" s="40">
        <v>2.2807617744326603E-2</v>
      </c>
      <c r="Q334" s="40">
        <v>17.687307560725284</v>
      </c>
      <c r="R334" s="40">
        <v>0.12878300064391501</v>
      </c>
      <c r="S334" s="40">
        <v>2.3529411764705883</v>
      </c>
      <c r="T334" s="102"/>
      <c r="U334" s="40">
        <v>0.18246094195461282</v>
      </c>
      <c r="V334" s="40">
        <v>6.7966700878093285</v>
      </c>
      <c r="W334" s="40">
        <v>2.6143790849673203</v>
      </c>
      <c r="X334" s="40">
        <v>18.823529411764707</v>
      </c>
      <c r="Y334" s="40">
        <v>6.8422853232979808E-2</v>
      </c>
      <c r="Z334" s="40">
        <v>8.6554909339719455</v>
      </c>
      <c r="AA334" s="40">
        <v>0.78431372549019607</v>
      </c>
      <c r="AB334" s="40">
        <v>7.0588235294117645</v>
      </c>
    </row>
    <row r="335" spans="1:28" ht="13.95" customHeight="1" x14ac:dyDescent="0.25">
      <c r="A335" s="11" t="s">
        <v>7</v>
      </c>
      <c r="B335" s="8"/>
      <c r="C335" s="40">
        <v>1.2663064243218165</v>
      </c>
      <c r="D335" s="40">
        <v>64.68533376999072</v>
      </c>
      <c r="E335" s="40">
        <v>1.9200529669783992</v>
      </c>
      <c r="F335" s="40">
        <v>64.088397790055254</v>
      </c>
      <c r="G335" s="40">
        <v>0.21832869384858905</v>
      </c>
      <c r="H335" s="40">
        <v>32.421811036515471</v>
      </c>
      <c r="I335" s="40">
        <v>0.66889632107023411</v>
      </c>
      <c r="J335" s="40">
        <v>11.049723756906078</v>
      </c>
      <c r="K335" s="102"/>
      <c r="L335" s="40">
        <v>0.15828830304022706</v>
      </c>
      <c r="M335" s="40">
        <v>12.794061459527317</v>
      </c>
      <c r="N335" s="40">
        <v>1.2220817530552044</v>
      </c>
      <c r="O335" s="40">
        <v>8.0110497237569067</v>
      </c>
      <c r="P335" s="40">
        <v>0.13099721630915342</v>
      </c>
      <c r="Q335" s="40">
        <v>16.942306642650511</v>
      </c>
      <c r="R335" s="40">
        <v>0.76726342710997442</v>
      </c>
      <c r="S335" s="40">
        <v>6.6298342541436464</v>
      </c>
      <c r="T335" s="102"/>
      <c r="U335" s="40">
        <v>0.20195404180994486</v>
      </c>
      <c r="V335" s="40">
        <v>4.1373287484307619</v>
      </c>
      <c r="W335" s="40">
        <v>4.6540880503144653</v>
      </c>
      <c r="X335" s="40">
        <v>10.220994475138122</v>
      </c>
      <c r="Y335" s="40">
        <v>9.8247912231865075E-2</v>
      </c>
      <c r="Z335" s="40">
        <v>4.9615195677091863</v>
      </c>
      <c r="AA335" s="40">
        <v>1.9417475728155338</v>
      </c>
      <c r="AB335" s="40">
        <v>4.972375690607735</v>
      </c>
    </row>
    <row r="336" spans="1:28" s="97" customFormat="1" ht="13.95" customHeight="1" x14ac:dyDescent="0.25">
      <c r="A336" s="17" t="s">
        <v>8</v>
      </c>
      <c r="B336" s="65"/>
      <c r="C336" s="42">
        <v>1.2268919774550813</v>
      </c>
      <c r="D336" s="110">
        <v>65.618999179996052</v>
      </c>
      <c r="E336" s="42">
        <v>1.8354037267080747</v>
      </c>
      <c r="F336" s="57">
        <v>67.853042479908154</v>
      </c>
      <c r="G336" s="57">
        <v>0.16815270756998577</v>
      </c>
      <c r="H336" s="57">
        <v>29.856447410759696</v>
      </c>
      <c r="I336" s="57">
        <v>0.5600497822028625</v>
      </c>
      <c r="J336" s="57">
        <v>9.2996555683122839</v>
      </c>
      <c r="K336" s="107"/>
      <c r="L336" s="42">
        <v>0.13701331727924768</v>
      </c>
      <c r="M336" s="110">
        <v>12.415274908917283</v>
      </c>
      <c r="N336" s="42">
        <v>1.0915405606549242</v>
      </c>
      <c r="O336" s="110">
        <v>7.5774971297359359</v>
      </c>
      <c r="P336" s="42">
        <v>0.11729170342844689</v>
      </c>
      <c r="Q336" s="110">
        <v>18.336948962539314</v>
      </c>
      <c r="R336" s="42">
        <v>0.6355813037853647</v>
      </c>
      <c r="S336" s="42">
        <v>6.4867967853042483</v>
      </c>
      <c r="T336" s="107"/>
      <c r="U336" s="110">
        <v>0.1712666465990596</v>
      </c>
      <c r="V336" s="42">
        <v>5.0238216335724148</v>
      </c>
      <c r="W336" s="110">
        <v>3.296703296703297</v>
      </c>
      <c r="X336" s="42">
        <v>9.4718714121699197</v>
      </c>
      <c r="Y336" s="110">
        <v>9.7570089577646069E-2</v>
      </c>
      <c r="Z336" s="42">
        <v>5.9922566716143697</v>
      </c>
      <c r="AA336" s="110">
        <v>1.6021816942219194</v>
      </c>
      <c r="AB336" s="42">
        <v>5.3960964408725598</v>
      </c>
    </row>
    <row r="337" spans="1:28" ht="13.95" customHeight="1" x14ac:dyDescent="0.25">
      <c r="A337" s="11" t="s">
        <v>9</v>
      </c>
      <c r="B337" s="8"/>
      <c r="C337" s="40">
        <v>0.87251859225859341</v>
      </c>
      <c r="D337" s="40">
        <v>64.302863500614862</v>
      </c>
      <c r="E337" s="40">
        <v>1.3387241689128482</v>
      </c>
      <c r="F337" s="40">
        <v>60.569105691056912</v>
      </c>
      <c r="G337" s="40">
        <v>7.6125783217192711E-2</v>
      </c>
      <c r="H337" s="40">
        <v>32.154359665046556</v>
      </c>
      <c r="I337" s="40">
        <v>0.23619186046511625</v>
      </c>
      <c r="J337" s="40">
        <v>5.2845528455284558</v>
      </c>
      <c r="K337" s="102"/>
      <c r="L337" s="40">
        <v>8.1981612695438313E-2</v>
      </c>
      <c r="M337" s="40">
        <v>10.429232300755402</v>
      </c>
      <c r="N337" s="40">
        <v>0.77994428969359331</v>
      </c>
      <c r="O337" s="40">
        <v>5.6910569105691051</v>
      </c>
      <c r="P337" s="40">
        <v>8.7837442173683902E-2</v>
      </c>
      <c r="Q337" s="40">
        <v>16.659834865608715</v>
      </c>
      <c r="R337" s="40">
        <v>0.52447552447552448</v>
      </c>
      <c r="S337" s="40">
        <v>6.0975609756097562</v>
      </c>
      <c r="T337" s="102"/>
      <c r="U337" s="40">
        <v>0.22252152017333254</v>
      </c>
      <c r="V337" s="40">
        <v>5.0770041576389291</v>
      </c>
      <c r="W337" s="40">
        <v>4.1988950276243093</v>
      </c>
      <c r="X337" s="40">
        <v>15.447154471544716</v>
      </c>
      <c r="Y337" s="40">
        <v>0.14053990747789424</v>
      </c>
      <c r="Z337" s="40">
        <v>6.2598817122445389</v>
      </c>
      <c r="AA337" s="40">
        <v>2.1957913998170175</v>
      </c>
      <c r="AB337" s="40">
        <v>9.7560975609756095</v>
      </c>
    </row>
    <row r="338" spans="1:28" ht="13.95" customHeight="1" x14ac:dyDescent="0.25">
      <c r="A338" s="11" t="s">
        <v>10</v>
      </c>
      <c r="B338" s="8"/>
      <c r="C338" s="40">
        <v>1.4388489208633095</v>
      </c>
      <c r="D338" s="40">
        <v>67.583580194667789</v>
      </c>
      <c r="E338" s="40">
        <v>2.0846106683016554</v>
      </c>
      <c r="F338" s="40">
        <v>70.833333333333343</v>
      </c>
      <c r="G338" s="40">
        <v>0.12695725772323319</v>
      </c>
      <c r="H338" s="40">
        <v>30.088870080406267</v>
      </c>
      <c r="I338" s="40">
        <v>0.42016806722689076</v>
      </c>
      <c r="J338" s="40">
        <v>6.25</v>
      </c>
      <c r="K338" s="102"/>
      <c r="L338" s="40">
        <v>0.16927634363097757</v>
      </c>
      <c r="M338" s="40">
        <v>13.838341091832415</v>
      </c>
      <c r="N338" s="40">
        <v>1.2084592145015105</v>
      </c>
      <c r="O338" s="40">
        <v>8.3333333333333321</v>
      </c>
      <c r="P338" s="40">
        <v>0.12695725772323319</v>
      </c>
      <c r="Q338" s="40">
        <v>20.440118493440544</v>
      </c>
      <c r="R338" s="40">
        <v>0.61728395061728392</v>
      </c>
      <c r="S338" s="40">
        <v>6.25</v>
      </c>
      <c r="T338" s="102"/>
      <c r="U338" s="40">
        <v>0.21159542953872196</v>
      </c>
      <c r="V338" s="40">
        <v>6.2632247143461699</v>
      </c>
      <c r="W338" s="40">
        <v>3.2679738562091507</v>
      </c>
      <c r="X338" s="40">
        <v>10.416666666666668</v>
      </c>
      <c r="Y338" s="40">
        <v>4.2319085907744393E-2</v>
      </c>
      <c r="Z338" s="40">
        <v>6.178586542530681</v>
      </c>
      <c r="AA338" s="40">
        <v>0.68027210884353739</v>
      </c>
      <c r="AB338" s="40">
        <v>2.083333333333333</v>
      </c>
    </row>
    <row r="339" spans="1:28" ht="13.95" customHeight="1" x14ac:dyDescent="0.25">
      <c r="A339" s="11" t="s">
        <v>11</v>
      </c>
      <c r="B339" s="8"/>
      <c r="C339" s="40">
        <v>1.2039401678219628</v>
      </c>
      <c r="D339" s="40">
        <v>67.603064574972635</v>
      </c>
      <c r="E339" s="40">
        <v>1.7497348886532342</v>
      </c>
      <c r="F339" s="40">
        <v>69.473684210526315</v>
      </c>
      <c r="G339" s="40">
        <v>0.10944910616563297</v>
      </c>
      <c r="H339" s="40">
        <v>31.028821597956952</v>
      </c>
      <c r="I339" s="40">
        <v>0.35149384885764495</v>
      </c>
      <c r="J339" s="40">
        <v>6.3157894736842106</v>
      </c>
      <c r="K339" s="102"/>
      <c r="L339" s="40">
        <v>0.10944910616563297</v>
      </c>
      <c r="M339" s="40">
        <v>14.812112367748998</v>
      </c>
      <c r="N339" s="40">
        <v>0.73349633251833746</v>
      </c>
      <c r="O339" s="40">
        <v>6.3157894736842106</v>
      </c>
      <c r="P339" s="40">
        <v>9.1207588471360818E-2</v>
      </c>
      <c r="Q339" s="40">
        <v>20.631156512221818</v>
      </c>
      <c r="R339" s="40">
        <v>0.44014084507042256</v>
      </c>
      <c r="S339" s="40">
        <v>5.2631578947368416</v>
      </c>
      <c r="T339" s="102"/>
      <c r="U339" s="40">
        <v>0.12769062385990515</v>
      </c>
      <c r="V339" s="40">
        <v>5.1988325428675664</v>
      </c>
      <c r="W339" s="40">
        <v>2.3972602739726026</v>
      </c>
      <c r="X339" s="40">
        <v>7.3684210526315779</v>
      </c>
      <c r="Y339" s="40">
        <v>0.16417365924844946</v>
      </c>
      <c r="Z339" s="40">
        <v>6.694636993797884</v>
      </c>
      <c r="AA339" s="40">
        <v>2.3936170212765959</v>
      </c>
      <c r="AB339" s="40">
        <v>9.4736842105263168</v>
      </c>
    </row>
    <row r="340" spans="1:28" ht="13.95" customHeight="1" x14ac:dyDescent="0.25">
      <c r="A340" s="11" t="s">
        <v>12</v>
      </c>
      <c r="B340" s="8"/>
      <c r="C340" s="40">
        <v>0.9054537797431037</v>
      </c>
      <c r="D340" s="40">
        <v>66.342387871130754</v>
      </c>
      <c r="E340" s="40">
        <v>1.3464428857715431</v>
      </c>
      <c r="F340" s="40">
        <v>58.743169398907099</v>
      </c>
      <c r="G340" s="40">
        <v>9.6862497367866923E-2</v>
      </c>
      <c r="H340" s="40">
        <v>27.007791113918721</v>
      </c>
      <c r="I340" s="40">
        <v>0.35736482287134863</v>
      </c>
      <c r="J340" s="40">
        <v>6.2841530054644812</v>
      </c>
      <c r="K340" s="102"/>
      <c r="L340" s="40">
        <v>0.14318803958728155</v>
      </c>
      <c r="M340" s="40">
        <v>13.724994735733839</v>
      </c>
      <c r="N340" s="40">
        <v>1.032493167324628</v>
      </c>
      <c r="O340" s="40">
        <v>9.2896174863387984</v>
      </c>
      <c r="P340" s="40">
        <v>9.2651084438829232E-2</v>
      </c>
      <c r="Q340" s="40">
        <v>19.877869025057908</v>
      </c>
      <c r="R340" s="40">
        <v>0.46393926613243358</v>
      </c>
      <c r="S340" s="40">
        <v>6.0109289617486334</v>
      </c>
      <c r="T340" s="102"/>
      <c r="U340" s="40">
        <v>0.23162771109707306</v>
      </c>
      <c r="V340" s="40">
        <v>5.7190987576331853</v>
      </c>
      <c r="W340" s="40">
        <v>3.8924274593064405</v>
      </c>
      <c r="X340" s="112">
        <v>15.027322404371585</v>
      </c>
      <c r="Y340" s="112">
        <v>0.15161086544535693</v>
      </c>
      <c r="Z340" s="112">
        <v>6.4350389555695937</v>
      </c>
      <c r="AA340" s="112">
        <v>2.3017902813299234</v>
      </c>
      <c r="AB340" s="112">
        <v>9.8360655737704921</v>
      </c>
    </row>
    <row r="341" spans="1:28" s="97" customFormat="1" ht="13.95" customHeight="1" x14ac:dyDescent="0.25">
      <c r="A341" s="47" t="s">
        <v>13</v>
      </c>
      <c r="B341" s="66"/>
      <c r="C341" s="110">
        <v>0.95341812727310093</v>
      </c>
      <c r="D341" s="42">
        <v>65.82900117122486</v>
      </c>
      <c r="E341" s="110">
        <v>1.4276483800498447</v>
      </c>
      <c r="F341" s="110">
        <v>61.456953642384107</v>
      </c>
      <c r="G341" s="110">
        <v>9.2465120101917112E-2</v>
      </c>
      <c r="H341" s="42">
        <v>29.416236875089897</v>
      </c>
      <c r="I341" s="110">
        <v>0.31334865260079381</v>
      </c>
      <c r="J341" s="110">
        <v>5.9602649006622519</v>
      </c>
      <c r="K341" s="107"/>
      <c r="L341" s="110">
        <v>0.11917726590913762</v>
      </c>
      <c r="M341" s="42">
        <v>12.696488380216575</v>
      </c>
      <c r="N341" s="110">
        <v>0.92993426326759654</v>
      </c>
      <c r="O341" s="42">
        <v>7.6821192052980134</v>
      </c>
      <c r="P341" s="110">
        <v>9.2465120101917112E-2</v>
      </c>
      <c r="Q341" s="42">
        <v>18.860829720344384</v>
      </c>
      <c r="R341" s="110">
        <v>0.48785776235906336</v>
      </c>
      <c r="S341" s="110">
        <v>5.9602649006622519</v>
      </c>
      <c r="T341" s="107"/>
      <c r="U341" s="57">
        <v>0.21575194690447325</v>
      </c>
      <c r="V341" s="57">
        <v>5.4616064273532379</v>
      </c>
      <c r="W341" s="42">
        <v>3.8002171552660156</v>
      </c>
      <c r="X341" s="57">
        <v>13.90728476821192</v>
      </c>
      <c r="Y341" s="57">
        <v>0.14383463126964882</v>
      </c>
      <c r="Z341" s="57">
        <v>6.3903671892658274</v>
      </c>
      <c r="AA341" s="57">
        <v>2.2012578616352201</v>
      </c>
      <c r="AB341" s="57">
        <v>9.2715231788079464</v>
      </c>
    </row>
    <row r="342" spans="1:28" ht="13.95" customHeight="1" x14ac:dyDescent="0.25">
      <c r="A342" s="11" t="s">
        <v>14</v>
      </c>
      <c r="B342" s="8"/>
      <c r="C342" s="40">
        <v>1.6071915009534188</v>
      </c>
      <c r="D342" s="40">
        <v>69.763007354944165</v>
      </c>
      <c r="E342" s="40">
        <v>2.2519083969465647</v>
      </c>
      <c r="F342" s="40">
        <v>68.604651162790702</v>
      </c>
      <c r="G342" s="40">
        <v>0.10896213565785889</v>
      </c>
      <c r="H342" s="40">
        <v>33.042767638245707</v>
      </c>
      <c r="I342" s="40">
        <v>0.32867707477403452</v>
      </c>
      <c r="J342" s="40">
        <v>4.6511627906976747</v>
      </c>
      <c r="K342" s="102"/>
      <c r="L342" s="40">
        <v>0.299645873059112</v>
      </c>
      <c r="M342" s="40">
        <v>14.546445110324163</v>
      </c>
      <c r="N342" s="40">
        <v>2.0183486238532113</v>
      </c>
      <c r="O342" s="40">
        <v>12.790697674418606</v>
      </c>
      <c r="P342" s="40">
        <v>0.1362026695723236</v>
      </c>
      <c r="Q342" s="40">
        <v>23.617542903840917</v>
      </c>
      <c r="R342" s="40">
        <v>0.57339449541284404</v>
      </c>
      <c r="S342" s="40">
        <v>5.8139534883720927</v>
      </c>
      <c r="T342" s="102"/>
      <c r="U342" s="40">
        <v>0.21792427131571779</v>
      </c>
      <c r="V342" s="40">
        <v>4.2222827567420325</v>
      </c>
      <c r="W342" s="40">
        <v>4.9079754601226995</v>
      </c>
      <c r="X342" s="40">
        <v>9.3023255813953494</v>
      </c>
      <c r="Y342" s="40">
        <v>0.1362026695723236</v>
      </c>
      <c r="Z342" s="40">
        <v>5.2846635794061561</v>
      </c>
      <c r="AA342" s="40">
        <v>2.512562814070352</v>
      </c>
      <c r="AB342" s="40">
        <v>5.8139534883720927</v>
      </c>
    </row>
    <row r="343" spans="1:28" ht="13.95" customHeight="1" x14ac:dyDescent="0.25">
      <c r="A343" s="11" t="s">
        <v>15</v>
      </c>
      <c r="B343" s="8"/>
      <c r="C343" s="40">
        <v>1.7211703958691909</v>
      </c>
      <c r="D343" s="40">
        <v>71.084337349397586</v>
      </c>
      <c r="E343" s="40">
        <v>2.3640661938534278</v>
      </c>
      <c r="F343" s="40">
        <v>58.82352941176471</v>
      </c>
      <c r="G343" s="40">
        <v>0.17211703958691912</v>
      </c>
      <c r="H343" s="40">
        <v>30.808950086058516</v>
      </c>
      <c r="I343" s="40">
        <v>0.55555555555555558</v>
      </c>
      <c r="J343" s="40">
        <v>5.8823529411764701</v>
      </c>
      <c r="K343" s="102"/>
      <c r="L343" s="40">
        <v>0.34423407917383825</v>
      </c>
      <c r="M343" s="40">
        <v>20.82616179001721</v>
      </c>
      <c r="N343" s="40">
        <v>1.6260162601626018</v>
      </c>
      <c r="O343" s="40">
        <v>11.76470588235294</v>
      </c>
      <c r="P343" s="40">
        <v>0.51635111876075734</v>
      </c>
      <c r="Q343" s="40">
        <v>32.702237521514633</v>
      </c>
      <c r="R343" s="40">
        <v>1.5544041450777202</v>
      </c>
      <c r="S343" s="40">
        <v>17.647058823529413</v>
      </c>
      <c r="T343" s="102"/>
      <c r="U343" s="40">
        <v>0.51635111876075734</v>
      </c>
      <c r="V343" s="40">
        <v>3.9586919104991396</v>
      </c>
      <c r="W343" s="40">
        <v>11.538461538461538</v>
      </c>
      <c r="X343" s="40">
        <v>17.647058823529413</v>
      </c>
      <c r="Y343" s="40">
        <v>0</v>
      </c>
      <c r="Z343" s="40">
        <v>5.1635111876075728</v>
      </c>
      <c r="AA343" s="40">
        <v>0</v>
      </c>
      <c r="AB343" s="40">
        <v>0</v>
      </c>
    </row>
    <row r="344" spans="1:28" ht="13.95" customHeight="1" x14ac:dyDescent="0.25">
      <c r="A344" s="11" t="s">
        <v>16</v>
      </c>
      <c r="B344" s="8"/>
      <c r="C344" s="40">
        <v>1.5776448752320067</v>
      </c>
      <c r="D344" s="40">
        <v>71.839554547329342</v>
      </c>
      <c r="E344" s="40">
        <v>2.148876404494382</v>
      </c>
      <c r="F344" s="40">
        <v>66.812227074235807</v>
      </c>
      <c r="G344" s="40">
        <v>0.18560527943905961</v>
      </c>
      <c r="H344" s="40">
        <v>22.654155495978554</v>
      </c>
      <c r="I344" s="40">
        <v>0.81264108352144471</v>
      </c>
      <c r="J344" s="40">
        <v>7.860262008733625</v>
      </c>
      <c r="K344" s="102"/>
      <c r="L344" s="40">
        <v>0.19591668385234071</v>
      </c>
      <c r="M344" s="40">
        <v>19.385440296968447</v>
      </c>
      <c r="N344" s="40">
        <v>1.0005265929436546</v>
      </c>
      <c r="O344" s="40">
        <v>8.2969432314410483</v>
      </c>
      <c r="P344" s="40">
        <v>0.23716230150546505</v>
      </c>
      <c r="Q344" s="40">
        <v>27.088059393689424</v>
      </c>
      <c r="R344" s="40">
        <v>0.86792452830188671</v>
      </c>
      <c r="S344" s="40">
        <v>10.043668122270741</v>
      </c>
      <c r="T344" s="102"/>
      <c r="U344" s="40">
        <v>0.22685089709218398</v>
      </c>
      <c r="V344" s="40">
        <v>5.6918952361311606</v>
      </c>
      <c r="W344" s="40">
        <v>3.8327526132404177</v>
      </c>
      <c r="X344" s="40">
        <v>9.606986899563319</v>
      </c>
      <c r="Y344" s="40">
        <v>7.2179830892967617E-2</v>
      </c>
      <c r="Z344" s="40">
        <v>5.9703031552897503</v>
      </c>
      <c r="AA344" s="40">
        <v>1.1945392491467577</v>
      </c>
      <c r="AB344" s="40">
        <v>3.0567685589519651</v>
      </c>
    </row>
    <row r="345" spans="1:28" ht="13.95" customHeight="1" x14ac:dyDescent="0.25">
      <c r="A345" s="11" t="s">
        <v>17</v>
      </c>
      <c r="B345" s="8"/>
      <c r="C345" s="40">
        <v>1.5553611354136287</v>
      </c>
      <c r="D345" s="40">
        <v>72.431223874793432</v>
      </c>
      <c r="E345" s="40">
        <v>2.1022204703718304</v>
      </c>
      <c r="F345" s="40">
        <v>68.965517241379317</v>
      </c>
      <c r="G345" s="40">
        <v>0.14581510644502771</v>
      </c>
      <c r="H345" s="40">
        <v>27.004957713619131</v>
      </c>
      <c r="I345" s="40">
        <v>0.53705692803437166</v>
      </c>
      <c r="J345" s="40">
        <v>6.4655172413793105</v>
      </c>
      <c r="K345" s="102"/>
      <c r="L345" s="40">
        <v>0.37911927675707202</v>
      </c>
      <c r="M345" s="40">
        <v>21.415378633226403</v>
      </c>
      <c r="N345" s="40">
        <v>1.7395182872435324</v>
      </c>
      <c r="O345" s="40">
        <v>16.810344827586206</v>
      </c>
      <c r="P345" s="40">
        <v>0.28190920579372025</v>
      </c>
      <c r="Q345" s="40">
        <v>30.523962282492466</v>
      </c>
      <c r="R345" s="40">
        <v>0.91511517828968136</v>
      </c>
      <c r="S345" s="40">
        <v>12.5</v>
      </c>
      <c r="T345" s="102"/>
      <c r="U345" s="40">
        <v>0.16525712063769807</v>
      </c>
      <c r="V345" s="40">
        <v>4.6952464275298924</v>
      </c>
      <c r="W345" s="40">
        <v>3.4000000000000004</v>
      </c>
      <c r="X345" s="40">
        <v>7.3275862068965507</v>
      </c>
      <c r="Y345" s="40">
        <v>6.8047049674346258E-2</v>
      </c>
      <c r="Z345" s="40">
        <v>4.9965976475162828</v>
      </c>
      <c r="AA345" s="40">
        <v>1.3435700575815739</v>
      </c>
      <c r="AB345" s="40">
        <v>3.0172413793103448</v>
      </c>
    </row>
    <row r="346" spans="1:28" ht="13.95" customHeight="1" x14ac:dyDescent="0.25">
      <c r="A346" s="11" t="s">
        <v>18</v>
      </c>
      <c r="B346" s="8"/>
      <c r="C346" s="40">
        <v>3.5827186512118017</v>
      </c>
      <c r="D346" s="40">
        <v>73.76185458377239</v>
      </c>
      <c r="E346" s="40">
        <v>4.6321525885558579</v>
      </c>
      <c r="F346" s="40">
        <v>80.952380952380949</v>
      </c>
      <c r="G346" s="40">
        <v>0.21074815595363539</v>
      </c>
      <c r="H346" s="40">
        <v>29.820864067439413</v>
      </c>
      <c r="I346" s="40">
        <v>0.70175438596491224</v>
      </c>
      <c r="J346" s="40">
        <v>4.7619047619047619</v>
      </c>
      <c r="K346" s="102"/>
      <c r="L346" s="40">
        <v>0.63224446786090627</v>
      </c>
      <c r="M346" s="40">
        <v>27.291886195995787</v>
      </c>
      <c r="N346" s="40">
        <v>2.2641509433962264</v>
      </c>
      <c r="O346" s="40">
        <v>14.285714285714285</v>
      </c>
      <c r="P346" s="40">
        <v>0.42149631190727077</v>
      </c>
      <c r="Q346" s="40">
        <v>30.558482613277132</v>
      </c>
      <c r="R346" s="40">
        <v>1.3605442176870748</v>
      </c>
      <c r="S346" s="40">
        <v>9.5238095238095237</v>
      </c>
      <c r="T346" s="102"/>
      <c r="U346" s="40">
        <v>0.21074815595363539</v>
      </c>
      <c r="V346" s="40">
        <v>4.4257112750263436</v>
      </c>
      <c r="W346" s="40">
        <v>4.5454545454545459</v>
      </c>
      <c r="X346" s="40">
        <v>4.7619047619047619</v>
      </c>
      <c r="Y346" s="40">
        <v>0.31612223393045313</v>
      </c>
      <c r="Z346" s="40">
        <v>6.3224446786090631</v>
      </c>
      <c r="AA346" s="40">
        <v>4.7619047619047619</v>
      </c>
      <c r="AB346" s="40">
        <v>7.1428571428571423</v>
      </c>
    </row>
    <row r="347" spans="1:28" ht="13.95" customHeight="1" x14ac:dyDescent="0.25">
      <c r="A347" s="11" t="s">
        <v>19</v>
      </c>
      <c r="B347" s="8"/>
      <c r="C347" s="40">
        <v>2.8138528138528138</v>
      </c>
      <c r="D347" s="40">
        <v>73.881673881673876</v>
      </c>
      <c r="E347" s="40">
        <v>3.6688617121354654</v>
      </c>
      <c r="F347" s="40">
        <v>70.270270270270274</v>
      </c>
      <c r="G347" s="40">
        <v>0.21645021645021645</v>
      </c>
      <c r="H347" s="40">
        <v>27.344877344877343</v>
      </c>
      <c r="I347" s="40">
        <v>0.78534031413612559</v>
      </c>
      <c r="J347" s="40">
        <v>5.4054054054054053</v>
      </c>
      <c r="K347" s="102"/>
      <c r="L347" s="40">
        <v>0.57720057720057716</v>
      </c>
      <c r="M347" s="40">
        <v>24.531024531024531</v>
      </c>
      <c r="N347" s="40">
        <v>2.2988505747126435</v>
      </c>
      <c r="O347" s="40">
        <v>14.414414414414415</v>
      </c>
      <c r="P347" s="40">
        <v>0.25252525252525254</v>
      </c>
      <c r="Q347" s="40">
        <v>33.261183261183263</v>
      </c>
      <c r="R347" s="40">
        <v>0.75349838536060276</v>
      </c>
      <c r="S347" s="40">
        <v>6.3063063063063058</v>
      </c>
      <c r="T347" s="102"/>
      <c r="U347" s="40">
        <v>0.28860028860028858</v>
      </c>
      <c r="V347" s="40">
        <v>4.0764790764790764</v>
      </c>
      <c r="W347" s="40">
        <v>6.6115702479338845</v>
      </c>
      <c r="X347" s="40">
        <v>7.2072072072072073</v>
      </c>
      <c r="Y347" s="40">
        <v>0.28860028860028858</v>
      </c>
      <c r="Z347" s="40">
        <v>6.3492063492063489</v>
      </c>
      <c r="AA347" s="40">
        <v>4.3478260869565215</v>
      </c>
      <c r="AB347" s="40">
        <v>7.2072072072072073</v>
      </c>
    </row>
    <row r="348" spans="1:28" ht="13.95" customHeight="1" x14ac:dyDescent="0.25">
      <c r="A348" s="11" t="s">
        <v>20</v>
      </c>
      <c r="B348" s="8"/>
      <c r="C348" s="40">
        <v>1.0856658184902459</v>
      </c>
      <c r="D348" s="40">
        <v>73.36726039016115</v>
      </c>
      <c r="E348" s="40">
        <v>1.4581909318751423</v>
      </c>
      <c r="F348" s="40">
        <v>60.66350710900474</v>
      </c>
      <c r="G348" s="40">
        <v>0.11026293469041562</v>
      </c>
      <c r="H348" s="40">
        <v>27.031382527565732</v>
      </c>
      <c r="I348" s="40">
        <v>0.40625</v>
      </c>
      <c r="J348" s="40">
        <v>6.1611374407582939</v>
      </c>
      <c r="K348" s="102"/>
      <c r="L348" s="40">
        <v>0.18659881255301103</v>
      </c>
      <c r="M348" s="40">
        <v>16.590330788804071</v>
      </c>
      <c r="N348" s="40">
        <v>1.1122345803842264</v>
      </c>
      <c r="O348" s="40">
        <v>10.42654028436019</v>
      </c>
      <c r="P348" s="40">
        <v>0.20356234096692111</v>
      </c>
      <c r="Q348" s="40">
        <v>23.782866836301949</v>
      </c>
      <c r="R348" s="40">
        <v>0.84865629420084865</v>
      </c>
      <c r="S348" s="40">
        <v>11.374407582938389</v>
      </c>
      <c r="T348" s="102"/>
      <c r="U348" s="40">
        <v>0.22900763358778628</v>
      </c>
      <c r="V348" s="40">
        <v>4.851569126378287</v>
      </c>
      <c r="W348" s="40">
        <v>4.5075125208681133</v>
      </c>
      <c r="X348" s="40">
        <v>12.796208530805686</v>
      </c>
      <c r="Y348" s="40">
        <v>0.1272264631043257</v>
      </c>
      <c r="Z348" s="40">
        <v>4.6564885496183201</v>
      </c>
      <c r="AA348" s="40">
        <v>2.6595744680851063</v>
      </c>
      <c r="AB348" s="40">
        <v>7.109004739336493</v>
      </c>
    </row>
    <row r="349" spans="1:28" ht="13.95" customHeight="1" x14ac:dyDescent="0.25">
      <c r="A349" s="11" t="s">
        <v>21</v>
      </c>
      <c r="B349" s="8"/>
      <c r="C349" s="40">
        <v>1.9585253456221197</v>
      </c>
      <c r="D349" s="40">
        <v>64.487327188940085</v>
      </c>
      <c r="E349" s="40">
        <v>2.9475509319462505</v>
      </c>
      <c r="F349" s="40">
        <v>75.555555555555557</v>
      </c>
      <c r="G349" s="40">
        <v>8.6405529953917051E-2</v>
      </c>
      <c r="H349" s="40">
        <v>30.760368663594466</v>
      </c>
      <c r="I349" s="40">
        <v>0.28011204481792717</v>
      </c>
      <c r="J349" s="40">
        <v>3.3333333333333335</v>
      </c>
      <c r="K349" s="102"/>
      <c r="L349" s="40">
        <v>0.28801843317972353</v>
      </c>
      <c r="M349" s="40">
        <v>16.618663594470046</v>
      </c>
      <c r="N349" s="40">
        <v>1.7035775127768313</v>
      </c>
      <c r="O349" s="40">
        <v>11.111111111111111</v>
      </c>
      <c r="P349" s="40">
        <v>0.1152073732718894</v>
      </c>
      <c r="Q349" s="40">
        <v>26.008064516129032</v>
      </c>
      <c r="R349" s="40">
        <v>0.44101433296582138</v>
      </c>
      <c r="S349" s="40">
        <v>4.4444444444444446</v>
      </c>
      <c r="T349" s="102"/>
      <c r="U349" s="40">
        <v>0.20161290322580644</v>
      </c>
      <c r="V349" s="40">
        <v>5.8179723502304146</v>
      </c>
      <c r="W349" s="40">
        <v>3.3492822966507179</v>
      </c>
      <c r="X349" s="40">
        <v>7.7777777777777777</v>
      </c>
      <c r="Y349" s="40">
        <v>8.6405529953917051E-2</v>
      </c>
      <c r="Z349" s="40">
        <v>7.8917050691244244</v>
      </c>
      <c r="AA349" s="40">
        <v>1.0830324909747291</v>
      </c>
      <c r="AB349" s="40">
        <v>3.3333333333333335</v>
      </c>
    </row>
    <row r="350" spans="1:28" s="97" customFormat="1" ht="25.5" customHeight="1" x14ac:dyDescent="0.25">
      <c r="A350" s="16" t="s">
        <v>22</v>
      </c>
      <c r="B350" s="65"/>
      <c r="C350" s="57">
        <v>1.5964831096714482</v>
      </c>
      <c r="D350" s="57">
        <v>71.793151318833864</v>
      </c>
      <c r="E350" s="57">
        <v>2.1753523124940886</v>
      </c>
      <c r="F350" s="42">
        <v>67.779960707269154</v>
      </c>
      <c r="G350" s="42">
        <v>0.14345210550670984</v>
      </c>
      <c r="H350" s="110">
        <v>26.985192040721888</v>
      </c>
      <c r="I350" s="42">
        <v>0.52878464818763327</v>
      </c>
      <c r="J350" s="42">
        <v>6.0903732809430258</v>
      </c>
      <c r="K350" s="107"/>
      <c r="L350" s="57">
        <v>0.28921795465062472</v>
      </c>
      <c r="M350" s="57">
        <v>18.995835261453031</v>
      </c>
      <c r="N350" s="57">
        <v>1.4997000599880024</v>
      </c>
      <c r="O350" s="57">
        <v>12.278978388998036</v>
      </c>
      <c r="P350" s="57">
        <v>0.22906062008329475</v>
      </c>
      <c r="Q350" s="57">
        <v>27.170291531698286</v>
      </c>
      <c r="R350" s="57">
        <v>0.83600743117716614</v>
      </c>
      <c r="S350" s="57">
        <v>9.7249508840864447</v>
      </c>
      <c r="T350" s="111"/>
      <c r="U350" s="57">
        <v>0.2174919018972698</v>
      </c>
      <c r="V350" s="110">
        <v>4.9560388708931047</v>
      </c>
      <c r="W350" s="57">
        <v>4.2039355992844367</v>
      </c>
      <c r="X350" s="110">
        <v>9.2337917485265226</v>
      </c>
      <c r="Y350" s="42">
        <v>0.11105969458583989</v>
      </c>
      <c r="Z350" s="110">
        <v>5.4974548819990749</v>
      </c>
      <c r="AA350" s="42">
        <v>1.9801980198019802</v>
      </c>
      <c r="AB350" s="110">
        <v>4.7151277013752457</v>
      </c>
    </row>
    <row r="351" spans="1:28" ht="18.75" customHeight="1" x14ac:dyDescent="0.25">
      <c r="A351" s="89" t="s">
        <v>66</v>
      </c>
      <c r="B351" s="67"/>
      <c r="C351" s="108">
        <v>1.2410480906135113</v>
      </c>
      <c r="D351" s="108">
        <v>67.090974775272542</v>
      </c>
      <c r="E351" s="108">
        <v>1.8162027678432593</v>
      </c>
      <c r="F351" s="108">
        <v>66.458036984352773</v>
      </c>
      <c r="G351" s="108">
        <v>0.14291178783177846</v>
      </c>
      <c r="H351" s="108">
        <v>29.083345729647025</v>
      </c>
      <c r="I351" s="108">
        <v>0.48898422162437288</v>
      </c>
      <c r="J351" s="108">
        <v>7.6529160739687061</v>
      </c>
      <c r="K351" s="109"/>
      <c r="L351" s="108">
        <v>0.16735023482159936</v>
      </c>
      <c r="M351" s="108">
        <v>13.998979960473468</v>
      </c>
      <c r="N351" s="108">
        <v>1.1813238327395461</v>
      </c>
      <c r="O351" s="108">
        <v>8.9615931721194872</v>
      </c>
      <c r="P351" s="108">
        <v>0.13653654079095565</v>
      </c>
      <c r="Q351" s="108">
        <v>20.500669400939287</v>
      </c>
      <c r="R351" s="108">
        <v>0.6616038100141588</v>
      </c>
      <c r="S351" s="108">
        <v>7.3115220483641536</v>
      </c>
      <c r="T351" s="109"/>
      <c r="U351" s="108">
        <v>0.1933824935716259</v>
      </c>
      <c r="V351" s="108">
        <v>5.1214484561276752</v>
      </c>
      <c r="W351" s="108">
        <v>3.6385445821671332</v>
      </c>
      <c r="X351" s="108">
        <v>10.35561877667141</v>
      </c>
      <c r="Y351" s="108">
        <v>0.11262936438787004</v>
      </c>
      <c r="Z351" s="108">
        <v>5.9815755360520226</v>
      </c>
      <c r="AA351" s="108">
        <v>1.8481387847615727</v>
      </c>
      <c r="AB351" s="108">
        <v>6.0312944523470833</v>
      </c>
    </row>
    <row r="352" spans="1:28" ht="14.4" customHeight="1" x14ac:dyDescent="0.25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98"/>
      <c r="U352" s="99"/>
      <c r="V352" s="99"/>
      <c r="W352" s="99"/>
      <c r="X352" s="99"/>
      <c r="Y352" s="99"/>
      <c r="Z352" s="99"/>
      <c r="AA352" s="99"/>
      <c r="AB352" s="99"/>
    </row>
    <row r="353" spans="1:36" x14ac:dyDescent="0.25">
      <c r="A353" s="333" t="s">
        <v>68</v>
      </c>
      <c r="B353" s="333"/>
      <c r="C353" s="333"/>
      <c r="D353" s="333"/>
      <c r="E353" s="333"/>
      <c r="F353" s="333"/>
    </row>
    <row r="354" spans="1:36" ht="14.4" x14ac:dyDescent="0.3">
      <c r="A354" s="324" t="s">
        <v>27</v>
      </c>
      <c r="B354" s="1"/>
      <c r="C354" s="328" t="s">
        <v>30</v>
      </c>
      <c r="D354" s="367"/>
      <c r="E354" s="367"/>
      <c r="F354" s="367"/>
      <c r="G354" s="367"/>
      <c r="H354" s="367"/>
      <c r="I354" s="367"/>
      <c r="J354" s="367"/>
      <c r="K354" s="3"/>
      <c r="L354" s="328" t="s">
        <v>35</v>
      </c>
      <c r="M354" s="367"/>
      <c r="N354" s="367"/>
      <c r="O354" s="367"/>
      <c r="P354" s="367"/>
      <c r="Q354" s="367"/>
      <c r="R354" s="367"/>
      <c r="S354" s="367"/>
      <c r="T354" s="4"/>
      <c r="U354" s="328" t="s">
        <v>36</v>
      </c>
      <c r="V354" s="328"/>
      <c r="W354" s="328"/>
      <c r="X354" s="328"/>
      <c r="Y354" s="367"/>
      <c r="Z354" s="367"/>
      <c r="AA354" s="367"/>
      <c r="AB354" s="367"/>
      <c r="AC354" s="328" t="s">
        <v>37</v>
      </c>
      <c r="AD354" s="328"/>
      <c r="AE354" s="328"/>
      <c r="AF354" s="328"/>
      <c r="AG354" s="370"/>
      <c r="AH354" s="370"/>
      <c r="AI354" s="370"/>
      <c r="AJ354" s="370"/>
    </row>
    <row r="355" spans="1:36" x14ac:dyDescent="0.25">
      <c r="A355" s="324"/>
      <c r="B355" s="1"/>
      <c r="C355" s="327" t="s">
        <v>33</v>
      </c>
      <c r="D355" s="327"/>
      <c r="E355" s="327"/>
      <c r="F355" s="327"/>
      <c r="G355" s="327" t="s">
        <v>34</v>
      </c>
      <c r="H355" s="327"/>
      <c r="I355" s="327"/>
      <c r="J355" s="327"/>
      <c r="K355" s="45"/>
      <c r="L355" s="327" t="s">
        <v>33</v>
      </c>
      <c r="M355" s="327"/>
      <c r="N355" s="327"/>
      <c r="O355" s="327"/>
      <c r="P355" s="327" t="s">
        <v>34</v>
      </c>
      <c r="Q355" s="327"/>
      <c r="R355" s="327"/>
      <c r="S355" s="327"/>
      <c r="T355" s="5"/>
      <c r="U355" s="327" t="s">
        <v>33</v>
      </c>
      <c r="V355" s="327"/>
      <c r="W355" s="327"/>
      <c r="X355" s="327"/>
      <c r="Y355" s="327" t="s">
        <v>34</v>
      </c>
      <c r="Z355" s="327"/>
      <c r="AA355" s="327"/>
      <c r="AB355" s="327"/>
      <c r="AC355" s="327" t="s">
        <v>33</v>
      </c>
      <c r="AD355" s="327"/>
      <c r="AE355" s="327"/>
      <c r="AF355" s="327"/>
      <c r="AG355" s="327" t="s">
        <v>34</v>
      </c>
      <c r="AH355" s="327"/>
      <c r="AI355" s="327"/>
      <c r="AJ355" s="327"/>
    </row>
    <row r="356" spans="1:36" ht="31.2" x14ac:dyDescent="0.25">
      <c r="A356" s="327"/>
      <c r="B356" s="2"/>
      <c r="C356" s="46" t="s">
        <v>41</v>
      </c>
      <c r="D356" s="46" t="s">
        <v>42</v>
      </c>
      <c r="E356" s="46" t="s">
        <v>43</v>
      </c>
      <c r="F356" s="46" t="s">
        <v>44</v>
      </c>
      <c r="G356" s="46" t="s">
        <v>41</v>
      </c>
      <c r="H356" s="46" t="s">
        <v>42</v>
      </c>
      <c r="I356" s="46" t="s">
        <v>43</v>
      </c>
      <c r="J356" s="46" t="s">
        <v>44</v>
      </c>
      <c r="K356" s="7"/>
      <c r="L356" s="46" t="s">
        <v>41</v>
      </c>
      <c r="M356" s="46" t="s">
        <v>42</v>
      </c>
      <c r="N356" s="46" t="s">
        <v>43</v>
      </c>
      <c r="O356" s="46" t="s">
        <v>44</v>
      </c>
      <c r="P356" s="46" t="s">
        <v>41</v>
      </c>
      <c r="Q356" s="46" t="s">
        <v>42</v>
      </c>
      <c r="R356" s="46" t="s">
        <v>43</v>
      </c>
      <c r="S356" s="46" t="s">
        <v>44</v>
      </c>
      <c r="T356" s="7"/>
      <c r="U356" s="46" t="s">
        <v>41</v>
      </c>
      <c r="V356" s="46" t="s">
        <v>42</v>
      </c>
      <c r="W356" s="46" t="s">
        <v>43</v>
      </c>
      <c r="X356" s="46" t="s">
        <v>44</v>
      </c>
      <c r="Y356" s="46" t="s">
        <v>41</v>
      </c>
      <c r="Z356" s="46" t="s">
        <v>42</v>
      </c>
      <c r="AA356" s="46" t="s">
        <v>43</v>
      </c>
      <c r="AB356" s="46" t="s">
        <v>44</v>
      </c>
      <c r="AC356" s="46" t="s">
        <v>41</v>
      </c>
      <c r="AD356" s="46" t="s">
        <v>42</v>
      </c>
      <c r="AE356" s="46" t="s">
        <v>43</v>
      </c>
      <c r="AF356" s="46" t="s">
        <v>44</v>
      </c>
      <c r="AG356" s="46" t="s">
        <v>41</v>
      </c>
      <c r="AH356" s="46" t="s">
        <v>42</v>
      </c>
      <c r="AI356" s="46" t="s">
        <v>43</v>
      </c>
      <c r="AJ356" s="46" t="s">
        <v>44</v>
      </c>
    </row>
    <row r="357" spans="1:36" x14ac:dyDescent="0.25">
      <c r="A357" s="11" t="s">
        <v>0</v>
      </c>
      <c r="B357" s="8"/>
      <c r="C357" s="40">
        <v>1.3589128697042365</v>
      </c>
      <c r="D357" s="40">
        <v>63.140598632205347</v>
      </c>
      <c r="E357" s="40">
        <v>2.1068576149820988</v>
      </c>
      <c r="F357" s="40">
        <v>62.962962962962962</v>
      </c>
      <c r="G357" s="40">
        <v>0.23980815347721821</v>
      </c>
      <c r="H357" s="40">
        <v>30.446753708144598</v>
      </c>
      <c r="I357" s="40">
        <v>0.78147612156295232</v>
      </c>
      <c r="J357" s="40">
        <v>11.111111111111111</v>
      </c>
      <c r="K357" s="102"/>
      <c r="L357" s="41">
        <v>0.16875388578026468</v>
      </c>
      <c r="M357" s="41">
        <v>14.317434940936142</v>
      </c>
      <c r="N357" s="41">
        <v>1.1649294911097487</v>
      </c>
      <c r="O357" s="41">
        <v>7.8189300411522638</v>
      </c>
      <c r="P357" s="41">
        <v>0.18651745270450307</v>
      </c>
      <c r="Q357" s="41">
        <v>23.359090505373477</v>
      </c>
      <c r="R357" s="41">
        <v>0.7921539041870993</v>
      </c>
      <c r="S357" s="41">
        <v>8.6419753086419746</v>
      </c>
      <c r="T357" s="102"/>
      <c r="U357" s="41">
        <v>0.21316280309086064</v>
      </c>
      <c r="V357" s="41">
        <v>6.1195488054001244</v>
      </c>
      <c r="W357" s="41">
        <v>3.3660589060308554</v>
      </c>
      <c r="X357" s="41">
        <v>9.8765432098765427</v>
      </c>
      <c r="Y357" s="41">
        <v>0.1332267519317879</v>
      </c>
      <c r="Z357" s="41">
        <v>8.0468958166799887</v>
      </c>
      <c r="AA357" s="41">
        <v>1.6286644951140066</v>
      </c>
      <c r="AB357" s="41">
        <v>6.1728395061728394</v>
      </c>
      <c r="AC357" s="176">
        <v>1.74</v>
      </c>
      <c r="AD357" s="176">
        <v>83.58</v>
      </c>
      <c r="AE357" s="176">
        <v>2.04</v>
      </c>
      <c r="AF357" s="176">
        <v>80.66</v>
      </c>
      <c r="AG357" s="177">
        <v>0.56000000000000005</v>
      </c>
      <c r="AH357" s="177">
        <v>61.85</v>
      </c>
      <c r="AI357" s="177">
        <v>0.9</v>
      </c>
      <c r="AJ357" s="177">
        <v>25.93</v>
      </c>
    </row>
    <row r="358" spans="1:36" x14ac:dyDescent="0.25">
      <c r="A358" s="11" t="s">
        <v>1</v>
      </c>
      <c r="B358" s="8"/>
      <c r="C358" s="40">
        <v>2.2222222222222223</v>
      </c>
      <c r="D358" s="40">
        <v>60</v>
      </c>
      <c r="E358" s="40">
        <v>3.5714285714285712</v>
      </c>
      <c r="F358" s="40">
        <v>100</v>
      </c>
      <c r="G358" s="40">
        <v>0</v>
      </c>
      <c r="H358" s="40">
        <v>27.936507936507937</v>
      </c>
      <c r="I358" s="40">
        <v>0</v>
      </c>
      <c r="J358" s="40">
        <v>0</v>
      </c>
      <c r="K358" s="102"/>
      <c r="L358" s="41">
        <v>0</v>
      </c>
      <c r="M358" s="41">
        <v>9.2063492063492074</v>
      </c>
      <c r="N358" s="41">
        <v>0</v>
      </c>
      <c r="O358" s="41">
        <v>0</v>
      </c>
      <c r="P358" s="41">
        <v>0</v>
      </c>
      <c r="Q358" s="41">
        <v>24.444444444444443</v>
      </c>
      <c r="R358" s="41">
        <v>0</v>
      </c>
      <c r="S358" s="41">
        <v>0</v>
      </c>
      <c r="T358" s="102"/>
      <c r="U358" s="41">
        <v>0</v>
      </c>
      <c r="V358" s="41">
        <v>9.2063492063492074</v>
      </c>
      <c r="W358" s="41">
        <v>0</v>
      </c>
      <c r="X358" s="41">
        <v>0</v>
      </c>
      <c r="Y358" s="41">
        <v>0</v>
      </c>
      <c r="Z358" s="41">
        <v>11.428571428571429</v>
      </c>
      <c r="AA358" s="41">
        <v>0</v>
      </c>
      <c r="AB358" s="41">
        <v>0</v>
      </c>
      <c r="AC358" s="177">
        <v>0.22</v>
      </c>
      <c r="AD358" s="177">
        <v>78.41</v>
      </c>
      <c r="AE358" s="177">
        <v>2.76</v>
      </c>
      <c r="AF358" s="177">
        <v>100</v>
      </c>
      <c r="AG358" s="177">
        <v>0</v>
      </c>
      <c r="AH358" s="177">
        <v>63.81</v>
      </c>
      <c r="AI358" s="177">
        <v>0</v>
      </c>
      <c r="AJ358" s="177">
        <v>0</v>
      </c>
    </row>
    <row r="359" spans="1:36" x14ac:dyDescent="0.25">
      <c r="A359" s="11" t="s">
        <v>2</v>
      </c>
      <c r="B359" s="8"/>
      <c r="C359" s="40">
        <v>0.81477777450951561</v>
      </c>
      <c r="D359" s="40">
        <v>66.494102420801838</v>
      </c>
      <c r="E359" s="40">
        <v>1.2105056155224403</v>
      </c>
      <c r="F359" s="40">
        <v>66.109785202863961</v>
      </c>
      <c r="G359" s="40">
        <v>9.412595228990793E-2</v>
      </c>
      <c r="H359" s="40">
        <v>29.920287084154484</v>
      </c>
      <c r="I359" s="40">
        <v>0.31360250882007057</v>
      </c>
      <c r="J359" s="40">
        <v>7.6372315035799527</v>
      </c>
      <c r="K359" s="102"/>
      <c r="L359" s="41">
        <v>9.706738829896755E-2</v>
      </c>
      <c r="M359" s="41">
        <v>12.206959437597435</v>
      </c>
      <c r="N359" s="41">
        <v>0.78890748266794175</v>
      </c>
      <c r="O359" s="41">
        <v>7.8758949880668254</v>
      </c>
      <c r="P359" s="41">
        <v>6.7653028208371324E-2</v>
      </c>
      <c r="Q359" s="41">
        <v>17.745683442656706</v>
      </c>
      <c r="R359" s="41">
        <v>0.37978863936591811</v>
      </c>
      <c r="S359" s="41">
        <v>5.4892601431980905</v>
      </c>
      <c r="T359" s="102"/>
      <c r="U359" s="41">
        <v>0.14707180045298113</v>
      </c>
      <c r="V359" s="41">
        <v>5.3798864605700505</v>
      </c>
      <c r="W359" s="41">
        <v>2.6609898882384244</v>
      </c>
      <c r="X359" s="41">
        <v>11.933174224343675</v>
      </c>
      <c r="Y359" s="41">
        <v>6.7653028208371324E-2</v>
      </c>
      <c r="Z359" s="41">
        <v>6.3887990116775013</v>
      </c>
      <c r="AA359" s="41">
        <v>1.0478359908883828</v>
      </c>
      <c r="AB359" s="41">
        <v>5.4892601431980905</v>
      </c>
      <c r="AC359" s="177">
        <v>1.06</v>
      </c>
      <c r="AD359" s="177">
        <v>84.08</v>
      </c>
      <c r="AE359" s="177">
        <v>1.24</v>
      </c>
      <c r="AF359" s="177">
        <v>85.92</v>
      </c>
      <c r="AG359" s="177">
        <v>0.23</v>
      </c>
      <c r="AH359" s="177">
        <v>54.05</v>
      </c>
      <c r="AI359" s="177">
        <v>0.42</v>
      </c>
      <c r="AJ359" s="177">
        <v>18.62</v>
      </c>
    </row>
    <row r="360" spans="1:36" x14ac:dyDescent="0.25">
      <c r="A360" s="11" t="s">
        <v>3</v>
      </c>
      <c r="B360" s="8"/>
      <c r="C360" s="40">
        <v>1.3568949195329758</v>
      </c>
      <c r="D360" s="40">
        <v>62.795834648153992</v>
      </c>
      <c r="E360" s="40">
        <v>2.115100836202656</v>
      </c>
      <c r="F360" s="40">
        <v>78.181818181818187</v>
      </c>
      <c r="G360" s="40">
        <v>0.12622278321236985</v>
      </c>
      <c r="H360" s="40">
        <v>28.652571789207954</v>
      </c>
      <c r="I360" s="40">
        <v>0.43859649122807015</v>
      </c>
      <c r="J360" s="40">
        <v>7.2727272727272725</v>
      </c>
      <c r="K360" s="102"/>
      <c r="L360" s="40">
        <v>0.12622278321236985</v>
      </c>
      <c r="M360" s="40">
        <v>11.076049226885452</v>
      </c>
      <c r="N360" s="40">
        <v>1.1267605633802817</v>
      </c>
      <c r="O360" s="40">
        <v>7.2727272727272725</v>
      </c>
      <c r="P360" s="40">
        <v>3.1555695803092462E-2</v>
      </c>
      <c r="Q360" s="40">
        <v>16.661407384032817</v>
      </c>
      <c r="R360" s="40">
        <v>0.1890359168241966</v>
      </c>
      <c r="S360" s="40">
        <v>1.8181818181818181</v>
      </c>
      <c r="T360" s="102"/>
      <c r="U360" s="40">
        <v>9.4667087409277373E-2</v>
      </c>
      <c r="V360" s="40">
        <v>5.9640265067844744</v>
      </c>
      <c r="W360" s="40">
        <v>1.5625</v>
      </c>
      <c r="X360" s="40">
        <v>5.4545454545454541</v>
      </c>
      <c r="Y360" s="40">
        <v>0.12622278321236985</v>
      </c>
      <c r="Z360" s="40">
        <v>6.7529189018617863</v>
      </c>
      <c r="AA360" s="40">
        <v>1.834862385321101</v>
      </c>
      <c r="AB360" s="40">
        <v>7.2727272727272725</v>
      </c>
      <c r="AC360" s="177">
        <v>1.5777847901546227</v>
      </c>
      <c r="AD360" s="177">
        <v>79.835910381823922</v>
      </c>
      <c r="AE360" s="177">
        <v>1.9379844961240309</v>
      </c>
      <c r="AF360" s="177">
        <v>90.909090909090907</v>
      </c>
      <c r="AG360" s="177">
        <v>0.28400126222783212</v>
      </c>
      <c r="AH360" s="177">
        <v>52.06689807510255</v>
      </c>
      <c r="AI360" s="177">
        <v>0.54249547920433994</v>
      </c>
      <c r="AJ360" s="177">
        <v>16.363636363636363</v>
      </c>
    </row>
    <row r="361" spans="1:36" x14ac:dyDescent="0.25">
      <c r="A361" s="11" t="s">
        <v>4</v>
      </c>
      <c r="B361" s="8"/>
      <c r="C361" s="40">
        <v>1.4136581122227054</v>
      </c>
      <c r="D361" s="40">
        <v>65.702479338842977</v>
      </c>
      <c r="E361" s="40">
        <v>2.1062864549578744</v>
      </c>
      <c r="F361" s="40">
        <v>68.181818181818173</v>
      </c>
      <c r="G361" s="40">
        <v>0.17398869073510223</v>
      </c>
      <c r="H361" s="40">
        <v>33.449325793823405</v>
      </c>
      <c r="I361" s="40">
        <v>0.51746442432082795</v>
      </c>
      <c r="J361" s="40">
        <v>8.3916083916083917</v>
      </c>
      <c r="K361" s="102"/>
      <c r="L361" s="40">
        <v>0.15948963317384371</v>
      </c>
      <c r="M361" s="40">
        <v>11.606495577787443</v>
      </c>
      <c r="N361" s="40">
        <v>1.3555144793592113</v>
      </c>
      <c r="O361" s="40">
        <v>7.6923076923076925</v>
      </c>
      <c r="P361" s="40">
        <v>0.1087429317094389</v>
      </c>
      <c r="Q361" s="40">
        <v>17.906336088154269</v>
      </c>
      <c r="R361" s="40">
        <v>0.60362173038229372</v>
      </c>
      <c r="S361" s="40">
        <v>5.244755244755245</v>
      </c>
      <c r="T361" s="102"/>
      <c r="U361" s="40">
        <v>0.19573727707698999</v>
      </c>
      <c r="V361" s="40">
        <v>3.8567493112947657</v>
      </c>
      <c r="W361" s="40">
        <v>4.8300536672629697</v>
      </c>
      <c r="X361" s="40">
        <v>9.44055944055944</v>
      </c>
      <c r="Y361" s="40">
        <v>0.11599246049006816</v>
      </c>
      <c r="Z361" s="40">
        <v>5.0819196752211102</v>
      </c>
      <c r="AA361" s="40">
        <v>2.2315202231520224</v>
      </c>
      <c r="AB361" s="40">
        <v>5.5944055944055942</v>
      </c>
      <c r="AC361" s="177">
        <v>1.77</v>
      </c>
      <c r="AD361" s="177">
        <v>81.17</v>
      </c>
      <c r="AE361" s="177">
        <v>2.13</v>
      </c>
      <c r="AF361" s="177">
        <v>85.31</v>
      </c>
      <c r="AG361" s="177">
        <v>0.4</v>
      </c>
      <c r="AH361" s="177">
        <v>56.44</v>
      </c>
      <c r="AI361" s="177">
        <v>0.7</v>
      </c>
      <c r="AJ361" s="177">
        <v>19.23</v>
      </c>
    </row>
    <row r="362" spans="1:36" x14ac:dyDescent="0.25">
      <c r="A362" s="11" t="s">
        <v>5</v>
      </c>
      <c r="B362" s="8"/>
      <c r="C362" s="40">
        <v>1.3619854721549636</v>
      </c>
      <c r="D362" s="40">
        <v>61.289346246973366</v>
      </c>
      <c r="E362" s="40">
        <v>2.1739130434782608</v>
      </c>
      <c r="F362" s="40">
        <v>56.25</v>
      </c>
      <c r="G362" s="40">
        <v>0.24213075060532688</v>
      </c>
      <c r="H362" s="40">
        <v>32.052058111380141</v>
      </c>
      <c r="I362" s="40">
        <v>0.7497656982193065</v>
      </c>
      <c r="J362" s="40">
        <v>10</v>
      </c>
      <c r="K362" s="102"/>
      <c r="L362" s="40">
        <v>0.27239709443099269</v>
      </c>
      <c r="M362" s="40">
        <v>13.317191283292978</v>
      </c>
      <c r="N362" s="40">
        <v>2.0044543429844097</v>
      </c>
      <c r="O362" s="40">
        <v>11.25</v>
      </c>
      <c r="P362" s="40">
        <v>3.026634382566586E-2</v>
      </c>
      <c r="Q362" s="40">
        <v>20.762711864406779</v>
      </c>
      <c r="R362" s="40">
        <v>0.14556040756914121</v>
      </c>
      <c r="S362" s="40">
        <v>1.25</v>
      </c>
      <c r="T362" s="102"/>
      <c r="U362" s="40">
        <v>0.33292978208232449</v>
      </c>
      <c r="V362" s="40">
        <v>5.5387409200968527</v>
      </c>
      <c r="W362" s="40">
        <v>5.6701030927835054</v>
      </c>
      <c r="X362" s="40">
        <v>13.750000000000002</v>
      </c>
      <c r="Y362" s="40">
        <v>0.27239709443099269</v>
      </c>
      <c r="Z362" s="40">
        <v>5.9624697336561745</v>
      </c>
      <c r="AA362" s="40">
        <v>4.3689320388349513</v>
      </c>
      <c r="AB362" s="40">
        <v>11.25</v>
      </c>
      <c r="AC362" s="177">
        <v>1.97</v>
      </c>
      <c r="AD362" s="177">
        <v>80.150000000000006</v>
      </c>
      <c r="AE362" s="177">
        <v>2.4</v>
      </c>
      <c r="AF362" s="177">
        <v>81.25</v>
      </c>
      <c r="AG362" s="177">
        <v>0.54</v>
      </c>
      <c r="AH362" s="177">
        <v>58.78</v>
      </c>
      <c r="AI362" s="177">
        <v>0.92</v>
      </c>
      <c r="AJ362" s="177">
        <v>22.5</v>
      </c>
    </row>
    <row r="363" spans="1:36" x14ac:dyDescent="0.25">
      <c r="A363" s="11" t="s">
        <v>6</v>
      </c>
      <c r="B363" s="8"/>
      <c r="C363" s="40">
        <v>0.46734298415593301</v>
      </c>
      <c r="D363" s="40">
        <v>58.851020175538579</v>
      </c>
      <c r="E363" s="40">
        <v>0.78785549577248282</v>
      </c>
      <c r="F363" s="40">
        <v>53.94736842105263</v>
      </c>
      <c r="G363" s="40">
        <v>0.11398609369656904</v>
      </c>
      <c r="H363" s="40">
        <v>26.023025190926706</v>
      </c>
      <c r="I363" s="40">
        <v>0.43610989969472302</v>
      </c>
      <c r="J363" s="40">
        <v>13.157894736842104</v>
      </c>
      <c r="K363" s="102"/>
      <c r="L363" s="40">
        <v>7.9790265587598316E-2</v>
      </c>
      <c r="M363" s="40">
        <v>9.1416847144648354</v>
      </c>
      <c r="N363" s="40">
        <v>0.86526576019777501</v>
      </c>
      <c r="O363" s="40">
        <v>9.2105263157894726</v>
      </c>
      <c r="P363" s="40">
        <v>5.6993046848284518E-2</v>
      </c>
      <c r="Q363" s="40">
        <v>16.562179414111476</v>
      </c>
      <c r="R363" s="40">
        <v>0.34293552812071332</v>
      </c>
      <c r="S363" s="40">
        <v>6.5789473684210522</v>
      </c>
      <c r="T363" s="102"/>
      <c r="U363" s="40">
        <v>0.18237774991451045</v>
      </c>
      <c r="V363" s="40">
        <v>7.2039211216231624</v>
      </c>
      <c r="W363" s="40">
        <v>2.4691358024691357</v>
      </c>
      <c r="X363" s="40">
        <v>21.052631578947366</v>
      </c>
      <c r="Y363" s="40">
        <v>6.839165621794141E-2</v>
      </c>
      <c r="Z363" s="40">
        <v>8.4577681522854213</v>
      </c>
      <c r="AA363" s="40">
        <v>0.80213903743315518</v>
      </c>
      <c r="AB363" s="40">
        <v>7.8947368421052628</v>
      </c>
      <c r="AC363" s="177">
        <v>0.73</v>
      </c>
      <c r="AD363" s="177">
        <v>75.2</v>
      </c>
      <c r="AE363" s="177">
        <v>0.96</v>
      </c>
      <c r="AF363" s="177">
        <v>84.21</v>
      </c>
      <c r="AG363" s="177">
        <v>0.24</v>
      </c>
      <c r="AH363" s="177">
        <v>51.04</v>
      </c>
      <c r="AI363" s="177">
        <v>0.47</v>
      </c>
      <c r="AJ363" s="177">
        <v>27.63</v>
      </c>
    </row>
    <row r="364" spans="1:36" x14ac:dyDescent="0.25">
      <c r="A364" s="11" t="s">
        <v>7</v>
      </c>
      <c r="B364" s="8"/>
      <c r="C364" s="40">
        <v>1.1634318482576091</v>
      </c>
      <c r="D364" s="40">
        <v>64.137626819585364</v>
      </c>
      <c r="E364" s="40">
        <v>1.7816431647386641</v>
      </c>
      <c r="F364" s="40">
        <v>63.939393939393938</v>
      </c>
      <c r="G364" s="40">
        <v>0.17093074547860607</v>
      </c>
      <c r="H364" s="40">
        <v>34.103440670489633</v>
      </c>
      <c r="I364" s="40">
        <v>0.49871299871299868</v>
      </c>
      <c r="J364" s="40">
        <v>9.3939393939393927</v>
      </c>
      <c r="K364" s="102"/>
      <c r="L364" s="40">
        <v>0.14336127040141156</v>
      </c>
      <c r="M364" s="40">
        <v>12.869430966034406</v>
      </c>
      <c r="N364" s="40">
        <v>1.1016949152542372</v>
      </c>
      <c r="O364" s="40">
        <v>7.878787878787878</v>
      </c>
      <c r="P364" s="40">
        <v>0.12130569033965592</v>
      </c>
      <c r="Q364" s="40">
        <v>17.269519188354653</v>
      </c>
      <c r="R364" s="40">
        <v>0.69752694990488262</v>
      </c>
      <c r="S364" s="40">
        <v>6.666666666666667</v>
      </c>
      <c r="T364" s="102"/>
      <c r="U364" s="40">
        <v>0.16541685046316718</v>
      </c>
      <c r="V364" s="40">
        <v>4.2401852668725191</v>
      </c>
      <c r="W364" s="40">
        <v>3.7546933667083859</v>
      </c>
      <c r="X364" s="40">
        <v>9.0909090909090917</v>
      </c>
      <c r="Y364" s="40">
        <v>0.13233348037053375</v>
      </c>
      <c r="Z364" s="40">
        <v>4.758491398323776</v>
      </c>
      <c r="AA364" s="40">
        <v>2.705749718151071</v>
      </c>
      <c r="AB364" s="40">
        <v>7.2727272727272725</v>
      </c>
      <c r="AC364" s="177">
        <v>1.47</v>
      </c>
      <c r="AD364" s="177">
        <v>81.25</v>
      </c>
      <c r="AE364" s="177">
        <v>1.78</v>
      </c>
      <c r="AF364" s="177">
        <v>80.91</v>
      </c>
      <c r="AG364" s="177">
        <v>0.42</v>
      </c>
      <c r="AH364" s="177">
        <v>56.13</v>
      </c>
      <c r="AI364" s="177">
        <v>0.75</v>
      </c>
      <c r="AJ364" s="177">
        <v>23.33</v>
      </c>
    </row>
    <row r="365" spans="1:36" x14ac:dyDescent="0.25">
      <c r="A365" s="17" t="s">
        <v>8</v>
      </c>
      <c r="B365" s="65"/>
      <c r="C365" s="42">
        <v>1.05</v>
      </c>
      <c r="D365" s="42">
        <v>64.45</v>
      </c>
      <c r="E365" s="42">
        <v>1.6</v>
      </c>
      <c r="F365" s="57">
        <v>64.97</v>
      </c>
      <c r="G365" s="42">
        <v>0.15</v>
      </c>
      <c r="H365" s="42">
        <v>30.98</v>
      </c>
      <c r="I365" s="42">
        <v>0.47</v>
      </c>
      <c r="J365" s="57">
        <v>9.09</v>
      </c>
      <c r="K365" s="107"/>
      <c r="L365" s="110">
        <v>0.13</v>
      </c>
      <c r="M365" s="110">
        <v>12.2</v>
      </c>
      <c r="N365" s="110">
        <v>1.05</v>
      </c>
      <c r="O365" s="110">
        <v>8.02</v>
      </c>
      <c r="P365" s="110">
        <v>0.09</v>
      </c>
      <c r="Q365" s="110">
        <v>18.34</v>
      </c>
      <c r="R365" s="42">
        <v>0.51</v>
      </c>
      <c r="S365" s="42">
        <v>5.88</v>
      </c>
      <c r="T365" s="107"/>
      <c r="U365" s="110">
        <v>0.17</v>
      </c>
      <c r="V365" s="42">
        <v>5.23</v>
      </c>
      <c r="W365" s="42">
        <v>3.21</v>
      </c>
      <c r="X365" s="110">
        <v>10.76</v>
      </c>
      <c r="Y365" s="42">
        <v>0.1</v>
      </c>
      <c r="Z365" s="42">
        <v>6.29</v>
      </c>
      <c r="AA365" s="110">
        <v>1.64</v>
      </c>
      <c r="AB365" s="42">
        <v>6.48</v>
      </c>
      <c r="AC365" s="178">
        <v>1.35</v>
      </c>
      <c r="AD365" s="222">
        <v>81.89</v>
      </c>
      <c r="AE365" s="178">
        <v>1.62</v>
      </c>
      <c r="AF365" s="178">
        <v>83.76</v>
      </c>
      <c r="AG365" s="178">
        <v>0.35</v>
      </c>
      <c r="AH365" s="222">
        <v>55.61</v>
      </c>
      <c r="AI365" s="178">
        <v>0.62</v>
      </c>
      <c r="AJ365" s="178">
        <v>21.46</v>
      </c>
    </row>
    <row r="366" spans="1:36" x14ac:dyDescent="0.25">
      <c r="A366" s="11" t="s">
        <v>9</v>
      </c>
      <c r="B366" s="8"/>
      <c r="C366" s="40">
        <v>0.77629228020454688</v>
      </c>
      <c r="D366" s="40">
        <v>62.214281313535821</v>
      </c>
      <c r="E366" s="40">
        <v>1.232394366197183</v>
      </c>
      <c r="F366" s="40">
        <v>58.333333333333336</v>
      </c>
      <c r="G366" s="40">
        <v>0.1047378473291849</v>
      </c>
      <c r="H366" s="40">
        <v>32.234612778017372</v>
      </c>
      <c r="I366" s="40">
        <v>0.32387121356448845</v>
      </c>
      <c r="J366" s="40">
        <v>7.8703703703703702</v>
      </c>
      <c r="K366" s="102"/>
      <c r="L366" s="40">
        <v>9.2415747643398438E-2</v>
      </c>
      <c r="M366" s="40">
        <v>10.24582588873144</v>
      </c>
      <c r="N366" s="40">
        <v>0.89392133492252679</v>
      </c>
      <c r="O366" s="40">
        <v>6.9444444444444446</v>
      </c>
      <c r="P366" s="40">
        <v>8.009364795761198E-2</v>
      </c>
      <c r="Q366" s="40">
        <v>16.185077937280511</v>
      </c>
      <c r="R366" s="40">
        <v>0.49242424242424238</v>
      </c>
      <c r="S366" s="40">
        <v>6.0185185185185182</v>
      </c>
      <c r="T366" s="102"/>
      <c r="U366" s="40">
        <v>0.18483149528679688</v>
      </c>
      <c r="V366" s="40">
        <v>5.5880722075041582</v>
      </c>
      <c r="W366" s="40">
        <v>3.2017075773745995</v>
      </c>
      <c r="X366" s="40">
        <v>13.888888888888889</v>
      </c>
      <c r="Y366" s="40">
        <v>0.14170414638654427</v>
      </c>
      <c r="Z366" s="40">
        <v>6.9989526215267075</v>
      </c>
      <c r="AA366" s="40">
        <v>1.984469370146678</v>
      </c>
      <c r="AB366" s="40">
        <v>10.648148148148149</v>
      </c>
      <c r="AC366" s="177">
        <v>1.05</v>
      </c>
      <c r="AD366" s="177">
        <v>78.05</v>
      </c>
      <c r="AE366" s="177">
        <v>1.33</v>
      </c>
      <c r="AF366" s="177">
        <v>79.17</v>
      </c>
      <c r="AG366" s="177">
        <v>0.33</v>
      </c>
      <c r="AH366" s="177">
        <v>55.42</v>
      </c>
      <c r="AI366" s="177">
        <v>0.59</v>
      </c>
      <c r="AJ366" s="177">
        <v>24.54</v>
      </c>
    </row>
    <row r="367" spans="1:36" x14ac:dyDescent="0.25">
      <c r="A367" s="11" t="s">
        <v>10</v>
      </c>
      <c r="B367" s="8"/>
      <c r="C367" s="40">
        <v>1.706910907577019</v>
      </c>
      <c r="D367" s="40">
        <v>65.195670274771018</v>
      </c>
      <c r="E367" s="40">
        <v>2.5513378967019289</v>
      </c>
      <c r="F367" s="40">
        <v>71.929824561403507</v>
      </c>
      <c r="G367" s="40">
        <v>0.16652789342214822</v>
      </c>
      <c r="H367" s="40">
        <v>31.557035803497087</v>
      </c>
      <c r="I367" s="40">
        <v>0.52493438320209973</v>
      </c>
      <c r="J367" s="40">
        <v>7.0175438596491224</v>
      </c>
      <c r="K367" s="102"/>
      <c r="L367" s="40">
        <v>0.12489592006661115</v>
      </c>
      <c r="M367" s="40">
        <v>15.820149875104081</v>
      </c>
      <c r="N367" s="40">
        <v>0.7832898172323759</v>
      </c>
      <c r="O367" s="40">
        <v>5.2631578947368416</v>
      </c>
      <c r="P367" s="40">
        <v>0.16652789342214822</v>
      </c>
      <c r="Q367" s="40">
        <v>19.4421315570358</v>
      </c>
      <c r="R367" s="40">
        <v>0.84925690021231426</v>
      </c>
      <c r="S367" s="40">
        <v>7.0175438596491224</v>
      </c>
      <c r="T367" s="102"/>
      <c r="U367" s="40">
        <v>0.24979184013322231</v>
      </c>
      <c r="V367" s="40">
        <v>5.7452123230641128</v>
      </c>
      <c r="W367" s="40">
        <v>4.1666666666666661</v>
      </c>
      <c r="X367" s="40">
        <v>10.526315789473683</v>
      </c>
      <c r="Y367" s="40">
        <v>0.12489592006661115</v>
      </c>
      <c r="Z367" s="40">
        <v>5.7452123230641128</v>
      </c>
      <c r="AA367" s="40">
        <v>2.1276595744680851</v>
      </c>
      <c r="AB367" s="40">
        <v>5.2631578947368416</v>
      </c>
      <c r="AC367" s="177">
        <v>2.08</v>
      </c>
      <c r="AD367" s="177">
        <v>86.76</v>
      </c>
      <c r="AE367" s="177">
        <v>2.34</v>
      </c>
      <c r="AF367" s="177">
        <v>87.72</v>
      </c>
      <c r="AG367" s="177">
        <v>0.46</v>
      </c>
      <c r="AH367" s="177">
        <v>56.74</v>
      </c>
      <c r="AI367" s="177">
        <v>0.8</v>
      </c>
      <c r="AJ367" s="177">
        <v>19.3</v>
      </c>
    </row>
    <row r="368" spans="1:36" x14ac:dyDescent="0.25">
      <c r="A368" s="11" t="s">
        <v>11</v>
      </c>
      <c r="B368" s="8"/>
      <c r="C368" s="40">
        <v>0.95512704991890429</v>
      </c>
      <c r="D368" s="40">
        <v>64.371958911515591</v>
      </c>
      <c r="E368" s="40">
        <v>1.4620689655172414</v>
      </c>
      <c r="F368" s="40">
        <v>67.088607594936718</v>
      </c>
      <c r="G368" s="40">
        <v>0.1261488556496666</v>
      </c>
      <c r="H368" s="40">
        <v>32.762659938727701</v>
      </c>
      <c r="I368" s="40">
        <v>0.38356164383561642</v>
      </c>
      <c r="J368" s="40">
        <v>8.8607594936708853</v>
      </c>
      <c r="K368" s="102"/>
      <c r="L368" s="40">
        <v>0.14417012074247612</v>
      </c>
      <c r="M368" s="40">
        <v>13.714182735628041</v>
      </c>
      <c r="N368" s="40">
        <v>1.0403120936280885</v>
      </c>
      <c r="O368" s="40">
        <v>10.126582278481013</v>
      </c>
      <c r="P368" s="40">
        <v>9.0106325464047565E-2</v>
      </c>
      <c r="Q368" s="40">
        <v>20.057668048296989</v>
      </c>
      <c r="R368" s="40">
        <v>0.44722719141323791</v>
      </c>
      <c r="S368" s="40">
        <v>6.3291139240506329</v>
      </c>
      <c r="T368" s="102"/>
      <c r="U368" s="40">
        <v>0.1261488556496666</v>
      </c>
      <c r="V368" s="40">
        <v>5.8929536853487114</v>
      </c>
      <c r="W368" s="40">
        <v>2.0958083832335328</v>
      </c>
      <c r="X368" s="40">
        <v>8.8607594936708853</v>
      </c>
      <c r="Y368" s="40">
        <v>0.10812759055685708</v>
      </c>
      <c r="Z368" s="40">
        <v>6.6678680843395206</v>
      </c>
      <c r="AA368" s="40">
        <v>1.5957446808510638</v>
      </c>
      <c r="AB368" s="40">
        <v>7.59493670886076</v>
      </c>
      <c r="AC368" s="177">
        <v>1.23</v>
      </c>
      <c r="AD368" s="177">
        <v>83.98</v>
      </c>
      <c r="AE368" s="177">
        <v>1.44</v>
      </c>
      <c r="AF368" s="177">
        <v>86.08</v>
      </c>
      <c r="AG368" s="177">
        <v>0.32</v>
      </c>
      <c r="AH368" s="177">
        <v>59.49</v>
      </c>
      <c r="AI368" s="177">
        <v>0.54</v>
      </c>
      <c r="AJ368" s="177">
        <v>22.78</v>
      </c>
    </row>
    <row r="369" spans="1:36" x14ac:dyDescent="0.25">
      <c r="A369" s="11" t="s">
        <v>12</v>
      </c>
      <c r="B369" s="8"/>
      <c r="C369" s="40">
        <v>1.0104655359076147</v>
      </c>
      <c r="D369" s="40">
        <v>64.53446409238542</v>
      </c>
      <c r="E369" s="40">
        <v>1.5416379903647626</v>
      </c>
      <c r="F369" s="40">
        <v>64.183381088825215</v>
      </c>
      <c r="G369" s="40">
        <v>9.4731143991338862E-2</v>
      </c>
      <c r="H369" s="40">
        <v>27.670516059184408</v>
      </c>
      <c r="I369" s="40">
        <v>0.34118602761982131</v>
      </c>
      <c r="J369" s="40">
        <v>6.0171919770773634</v>
      </c>
      <c r="K369" s="102"/>
      <c r="L369" s="40">
        <v>0.14886322627210394</v>
      </c>
      <c r="M369" s="40">
        <v>13.375135330205701</v>
      </c>
      <c r="N369" s="40">
        <v>1.1007338225483656</v>
      </c>
      <c r="O369" s="40">
        <v>9.455587392550143</v>
      </c>
      <c r="P369" s="40">
        <v>8.11981234211476E-2</v>
      </c>
      <c r="Q369" s="40">
        <v>19.974738361602309</v>
      </c>
      <c r="R369" s="40">
        <v>0.40485829959514169</v>
      </c>
      <c r="S369" s="40">
        <v>5.1575931232091694</v>
      </c>
      <c r="T369" s="102"/>
      <c r="U369" s="40">
        <v>0.18495128112594733</v>
      </c>
      <c r="V369" s="40">
        <v>6.2702995308552874</v>
      </c>
      <c r="W369" s="40">
        <v>2.8651292802236199</v>
      </c>
      <c r="X369" s="40">
        <v>11.74785100286533</v>
      </c>
      <c r="Y369" s="40">
        <v>0.13081919884518223</v>
      </c>
      <c r="Z369" s="40">
        <v>7.0326596896427285</v>
      </c>
      <c r="AA369" s="40">
        <v>1.8261964735516372</v>
      </c>
      <c r="AB369" s="40">
        <v>8.3094555873925504</v>
      </c>
      <c r="AC369" s="177">
        <v>1.34</v>
      </c>
      <c r="AD369" s="177">
        <v>84.18</v>
      </c>
      <c r="AE369" s="177">
        <v>1.57</v>
      </c>
      <c r="AF369" s="177">
        <v>85.39</v>
      </c>
      <c r="AG369" s="177">
        <v>0.31</v>
      </c>
      <c r="AH369" s="177">
        <v>54.68</v>
      </c>
      <c r="AI369" s="177">
        <v>0.56000000000000005</v>
      </c>
      <c r="AJ369" s="177">
        <v>19.48</v>
      </c>
    </row>
    <row r="370" spans="1:36" x14ac:dyDescent="0.25">
      <c r="A370" s="47" t="s">
        <v>13</v>
      </c>
      <c r="B370" s="66"/>
      <c r="C370" s="110">
        <v>0.96</v>
      </c>
      <c r="D370" s="110">
        <v>63.74</v>
      </c>
      <c r="E370" s="110">
        <v>1.48</v>
      </c>
      <c r="F370" s="110">
        <v>63.34</v>
      </c>
      <c r="G370" s="110">
        <v>0.11</v>
      </c>
      <c r="H370" s="42">
        <v>30.08</v>
      </c>
      <c r="I370" s="110">
        <v>0.35</v>
      </c>
      <c r="J370" s="110">
        <v>6.99</v>
      </c>
      <c r="K370" s="113"/>
      <c r="L370" s="110">
        <v>0.13</v>
      </c>
      <c r="M370" s="42">
        <v>12.45</v>
      </c>
      <c r="N370" s="42">
        <v>1.01</v>
      </c>
      <c r="O370" s="42">
        <v>8.42</v>
      </c>
      <c r="P370" s="110">
        <v>0.09</v>
      </c>
      <c r="Q370" s="42">
        <v>18.63</v>
      </c>
      <c r="R370" s="110">
        <v>0.46</v>
      </c>
      <c r="S370" s="110">
        <v>5.71</v>
      </c>
      <c r="T370" s="107"/>
      <c r="U370" s="42">
        <v>0.18</v>
      </c>
      <c r="V370" s="42">
        <v>5.96</v>
      </c>
      <c r="W370" s="110">
        <v>2.95</v>
      </c>
      <c r="X370" s="57">
        <v>11.98</v>
      </c>
      <c r="Y370" s="57">
        <v>0.13</v>
      </c>
      <c r="Z370" s="57">
        <v>6.91</v>
      </c>
      <c r="AA370" s="57">
        <v>1.87</v>
      </c>
      <c r="AB370" s="57">
        <v>8.6999999999999993</v>
      </c>
      <c r="AC370" s="222">
        <v>1.27</v>
      </c>
      <c r="AD370" s="178">
        <v>82.14</v>
      </c>
      <c r="AE370" s="222">
        <v>1.52</v>
      </c>
      <c r="AF370" s="222">
        <v>83.74</v>
      </c>
      <c r="AG370" s="222">
        <v>0.32</v>
      </c>
      <c r="AH370" s="178">
        <v>55.62</v>
      </c>
      <c r="AI370" s="222">
        <v>0.57999999999999996</v>
      </c>
      <c r="AJ370" s="222">
        <v>21.4</v>
      </c>
    </row>
    <row r="371" spans="1:36" x14ac:dyDescent="0.25">
      <c r="A371" s="11" t="s">
        <v>14</v>
      </c>
      <c r="B371" s="8"/>
      <c r="C371" s="40">
        <v>1.0824313072439635</v>
      </c>
      <c r="D371" s="40">
        <v>69.858451290591177</v>
      </c>
      <c r="E371" s="40">
        <v>1.5258215962441315</v>
      </c>
      <c r="F371" s="40">
        <v>58.208955223880601</v>
      </c>
      <c r="G371" s="40">
        <v>8.3263946711074108E-2</v>
      </c>
      <c r="H371" s="40">
        <v>32.91701359977796</v>
      </c>
      <c r="I371" s="40">
        <v>0.25231286795626579</v>
      </c>
      <c r="J371" s="40">
        <v>4.4776119402985071</v>
      </c>
      <c r="K371" s="102"/>
      <c r="L371" s="40">
        <v>0.19428254232583958</v>
      </c>
      <c r="M371" s="40">
        <v>16.375242853177909</v>
      </c>
      <c r="N371" s="40">
        <v>1.1725293132328307</v>
      </c>
      <c r="O371" s="40">
        <v>10.44776119402985</v>
      </c>
      <c r="P371" s="40">
        <v>0.11101859561476549</v>
      </c>
      <c r="Q371" s="40">
        <v>23.064113238967526</v>
      </c>
      <c r="R371" s="40">
        <v>0.47904191616766467</v>
      </c>
      <c r="S371" s="40">
        <v>5.9701492537313428</v>
      </c>
      <c r="T371" s="102"/>
      <c r="U371" s="40">
        <v>0.36081043574798777</v>
      </c>
      <c r="V371" s="40">
        <v>4.05217873993894</v>
      </c>
      <c r="W371" s="40">
        <v>8.1761006289308167</v>
      </c>
      <c r="X371" s="40">
        <v>19.402985074626866</v>
      </c>
      <c r="Y371" s="40">
        <v>0.11101859561476549</v>
      </c>
      <c r="Z371" s="40">
        <v>5.384401887316125</v>
      </c>
      <c r="AA371" s="40">
        <v>2.0202020202020203</v>
      </c>
      <c r="AB371" s="40">
        <v>5.9701492537313428</v>
      </c>
      <c r="AC371" s="177">
        <v>1.64</v>
      </c>
      <c r="AD371" s="177">
        <v>90.29</v>
      </c>
      <c r="AE371" s="177">
        <v>1.78</v>
      </c>
      <c r="AF371" s="177">
        <v>88.06</v>
      </c>
      <c r="AG371" s="177">
        <v>0.31</v>
      </c>
      <c r="AH371" s="177">
        <v>61.37</v>
      </c>
      <c r="AI371" s="177">
        <v>0.5</v>
      </c>
      <c r="AJ371" s="177">
        <v>16.420000000000002</v>
      </c>
    </row>
    <row r="372" spans="1:36" x14ac:dyDescent="0.25">
      <c r="A372" s="11" t="s">
        <v>15</v>
      </c>
      <c r="B372" s="8"/>
      <c r="C372" s="40">
        <v>2.9585798816568047</v>
      </c>
      <c r="D372" s="40">
        <v>67.850098619329387</v>
      </c>
      <c r="E372" s="40">
        <v>4.1782729805013927</v>
      </c>
      <c r="F372" s="40">
        <v>68.181818181818173</v>
      </c>
      <c r="G372" s="40">
        <v>0.19723865877712032</v>
      </c>
      <c r="H372" s="40">
        <v>34.714003944773175</v>
      </c>
      <c r="I372" s="40">
        <v>0.56497175141242939</v>
      </c>
      <c r="J372" s="40">
        <v>4.5454545454545459</v>
      </c>
      <c r="K372" s="102"/>
      <c r="L372" s="40">
        <v>0.78895463510848129</v>
      </c>
      <c r="M372" s="40">
        <v>18.934911242603551</v>
      </c>
      <c r="N372" s="40">
        <v>4</v>
      </c>
      <c r="O372" s="40">
        <v>18.181818181818183</v>
      </c>
      <c r="P372" s="40">
        <v>0.78895463510848129</v>
      </c>
      <c r="Q372" s="40">
        <v>25.443786982248522</v>
      </c>
      <c r="R372" s="40">
        <v>3.007518796992481</v>
      </c>
      <c r="S372" s="40">
        <v>18.181818181818183</v>
      </c>
      <c r="T372" s="102"/>
      <c r="U372" s="40">
        <v>0.39447731755424065</v>
      </c>
      <c r="V372" s="40">
        <v>3.7475345167652856</v>
      </c>
      <c r="W372" s="40">
        <v>9.5238095238095237</v>
      </c>
      <c r="X372" s="40">
        <v>9.0909090909090917</v>
      </c>
      <c r="Y372" s="40">
        <v>0</v>
      </c>
      <c r="Z372" s="40">
        <v>7.1005917159763312</v>
      </c>
      <c r="AA372" s="40">
        <v>0</v>
      </c>
      <c r="AB372" s="40">
        <v>0</v>
      </c>
      <c r="AC372" s="177">
        <v>4.1399999999999997</v>
      </c>
      <c r="AD372" s="177">
        <v>90.53</v>
      </c>
      <c r="AE372" s="177">
        <v>4.38</v>
      </c>
      <c r="AF372" s="177">
        <v>95.45</v>
      </c>
      <c r="AG372" s="177">
        <v>0.99</v>
      </c>
      <c r="AH372" s="177">
        <v>67.260000000000005</v>
      </c>
      <c r="AI372" s="177">
        <v>1.45</v>
      </c>
      <c r="AJ372" s="177">
        <v>22.73</v>
      </c>
    </row>
    <row r="373" spans="1:36" x14ac:dyDescent="0.25">
      <c r="A373" s="11" t="s">
        <v>16</v>
      </c>
      <c r="B373" s="8"/>
      <c r="C373" s="40">
        <v>1.4720421838954192</v>
      </c>
      <c r="D373" s="40">
        <v>71.591782928704831</v>
      </c>
      <c r="E373" s="40">
        <v>2.0147346263719741</v>
      </c>
      <c r="F373" s="40">
        <v>62.910798122065728</v>
      </c>
      <c r="G373" s="40">
        <v>0.15379545204877512</v>
      </c>
      <c r="H373" s="40">
        <v>22.212457431615952</v>
      </c>
      <c r="I373" s="40">
        <v>0.68762278978389002</v>
      </c>
      <c r="J373" s="40">
        <v>6.5727699530516439</v>
      </c>
      <c r="K373" s="102"/>
      <c r="L373" s="40">
        <v>0.41744479841810389</v>
      </c>
      <c r="M373" s="40">
        <v>19.334285400417446</v>
      </c>
      <c r="N373" s="40">
        <v>2.1134593993325916</v>
      </c>
      <c r="O373" s="40">
        <v>17.84037558685446</v>
      </c>
      <c r="P373" s="40">
        <v>0.48335713501043615</v>
      </c>
      <c r="Q373" s="40">
        <v>27.100955728880589</v>
      </c>
      <c r="R373" s="40">
        <v>1.7522899243329351</v>
      </c>
      <c r="S373" s="40">
        <v>20.657276995305164</v>
      </c>
      <c r="T373" s="102"/>
      <c r="U373" s="40">
        <v>0.35153246182577175</v>
      </c>
      <c r="V373" s="40">
        <v>5.8002856201252335</v>
      </c>
      <c r="W373" s="40">
        <v>5.7142857142857144</v>
      </c>
      <c r="X373" s="40">
        <v>15.023474178403756</v>
      </c>
      <c r="Y373" s="40">
        <v>0.12083928375260904</v>
      </c>
      <c r="Z373" s="40">
        <v>6.1518180819510047</v>
      </c>
      <c r="AA373" s="40">
        <v>1.9264448336252189</v>
      </c>
      <c r="AB373" s="40">
        <v>5.164319248826291</v>
      </c>
      <c r="AC373" s="177">
        <v>2.2400000000000002</v>
      </c>
      <c r="AD373" s="177">
        <v>96.73</v>
      </c>
      <c r="AE373" s="177">
        <v>2.2599999999999998</v>
      </c>
      <c r="AF373" s="177">
        <v>95.77</v>
      </c>
      <c r="AG373" s="177">
        <v>0.76</v>
      </c>
      <c r="AH373" s="177">
        <v>55.47</v>
      </c>
      <c r="AI373" s="177">
        <v>1.35</v>
      </c>
      <c r="AJ373" s="177">
        <v>32.39</v>
      </c>
    </row>
    <row r="374" spans="1:36" x14ac:dyDescent="0.25">
      <c r="A374" s="11" t="s">
        <v>17</v>
      </c>
      <c r="B374" s="8"/>
      <c r="C374" s="40">
        <v>1.323269947069202</v>
      </c>
      <c r="D374" s="40">
        <v>71.838855126445793</v>
      </c>
      <c r="E374" s="40">
        <v>1.8086816720257235</v>
      </c>
      <c r="F374" s="40">
        <v>63.084112149532714</v>
      </c>
      <c r="G374" s="40">
        <v>0.20584199176632034</v>
      </c>
      <c r="H374" s="40">
        <v>26.386982944520682</v>
      </c>
      <c r="I374" s="40">
        <v>0.77405086619977881</v>
      </c>
      <c r="J374" s="40">
        <v>9.8130841121495322</v>
      </c>
      <c r="K374" s="102"/>
      <c r="L374" s="40">
        <v>0.24504999019800039</v>
      </c>
      <c r="M374" s="40">
        <v>24.808861007645561</v>
      </c>
      <c r="N374" s="40">
        <v>0.97809076682316121</v>
      </c>
      <c r="O374" s="40">
        <v>11.682242990654206</v>
      </c>
      <c r="P374" s="40">
        <v>0.17643599294256027</v>
      </c>
      <c r="Q374" s="40">
        <v>34.757890609684381</v>
      </c>
      <c r="R374" s="40">
        <v>0.50505050505050508</v>
      </c>
      <c r="S374" s="40">
        <v>8.4112149532710276</v>
      </c>
      <c r="T374" s="102"/>
      <c r="U374" s="40">
        <v>0.17643599294256027</v>
      </c>
      <c r="V374" s="40">
        <v>4.9500098019996077</v>
      </c>
      <c r="W374" s="40">
        <v>3.4416826003824093</v>
      </c>
      <c r="X374" s="40">
        <v>8.4112149532710276</v>
      </c>
      <c r="Y374" s="40">
        <v>6.861399725544011E-2</v>
      </c>
      <c r="Z374" s="40">
        <v>5.3322877867084886</v>
      </c>
      <c r="AA374" s="40">
        <v>1.2704174228675136</v>
      </c>
      <c r="AB374" s="40">
        <v>3.2710280373831773</v>
      </c>
      <c r="AC374" s="177">
        <v>1.74</v>
      </c>
      <c r="AD374" s="177">
        <v>101.6</v>
      </c>
      <c r="AE374" s="177">
        <v>1.69</v>
      </c>
      <c r="AF374" s="177">
        <v>83.18</v>
      </c>
      <c r="AG374" s="177">
        <v>0.45</v>
      </c>
      <c r="AH374" s="177">
        <v>66.48</v>
      </c>
      <c r="AI374" s="177">
        <v>0.67</v>
      </c>
      <c r="AJ374" s="177">
        <v>21.5</v>
      </c>
    </row>
    <row r="375" spans="1:36" x14ac:dyDescent="0.25">
      <c r="A375" s="11" t="s">
        <v>18</v>
      </c>
      <c r="B375" s="8"/>
      <c r="C375" s="40">
        <v>1.4639639639639639</v>
      </c>
      <c r="D375" s="40">
        <v>70.382882882882882</v>
      </c>
      <c r="E375" s="40">
        <v>2.0376175548589339</v>
      </c>
      <c r="F375" s="40">
        <v>65</v>
      </c>
      <c r="G375" s="40">
        <v>0.22522522522522523</v>
      </c>
      <c r="H375" s="40">
        <v>28.265765765765767</v>
      </c>
      <c r="I375" s="40">
        <v>0.79051383399209485</v>
      </c>
      <c r="J375" s="40">
        <v>10</v>
      </c>
      <c r="K375" s="102"/>
      <c r="L375" s="40">
        <v>0.45045045045045046</v>
      </c>
      <c r="M375" s="40">
        <v>21.509009009009009</v>
      </c>
      <c r="N375" s="40">
        <v>2.0512820512820511</v>
      </c>
      <c r="O375" s="40">
        <v>20</v>
      </c>
      <c r="P375" s="40">
        <v>0.22522522522522523</v>
      </c>
      <c r="Q375" s="40">
        <v>32.31981981981982</v>
      </c>
      <c r="R375" s="40">
        <v>0.69204152249134954</v>
      </c>
      <c r="S375" s="40">
        <v>10</v>
      </c>
      <c r="T375" s="102"/>
      <c r="U375" s="40">
        <v>0</v>
      </c>
      <c r="V375" s="40">
        <v>6.0810810810810816</v>
      </c>
      <c r="W375" s="40">
        <v>0</v>
      </c>
      <c r="X375" s="40">
        <v>0</v>
      </c>
      <c r="Y375" s="40">
        <v>0.11261261261261261</v>
      </c>
      <c r="Z375" s="40">
        <v>7.7702702702702702</v>
      </c>
      <c r="AA375" s="40">
        <v>1.4285714285714286</v>
      </c>
      <c r="AB375" s="40">
        <v>5</v>
      </c>
      <c r="AC375" s="177">
        <v>1.91</v>
      </c>
      <c r="AD375" s="177">
        <v>97.97</v>
      </c>
      <c r="AE375" s="177">
        <v>1.92</v>
      </c>
      <c r="AF375" s="177">
        <v>85</v>
      </c>
      <c r="AG375" s="177">
        <v>0.56000000000000005</v>
      </c>
      <c r="AH375" s="177">
        <v>68.36</v>
      </c>
      <c r="AI375" s="177">
        <v>0.82</v>
      </c>
      <c r="AJ375" s="177">
        <v>25</v>
      </c>
    </row>
    <row r="376" spans="1:36" x14ac:dyDescent="0.25">
      <c r="A376" s="11" t="s">
        <v>19</v>
      </c>
      <c r="B376" s="8"/>
      <c r="C376" s="40">
        <v>2.0555355210962856</v>
      </c>
      <c r="D376" s="40">
        <v>74.720519293184267</v>
      </c>
      <c r="E376" s="40">
        <v>2.6773132926256458</v>
      </c>
      <c r="F376" s="40">
        <v>64.772727272727266</v>
      </c>
      <c r="G376" s="40">
        <v>0.2163721601153985</v>
      </c>
      <c r="H376" s="40">
        <v>28.489001081860799</v>
      </c>
      <c r="I376" s="40">
        <v>0.75376884422110546</v>
      </c>
      <c r="J376" s="40">
        <v>6.8181818181818175</v>
      </c>
      <c r="K376" s="102"/>
      <c r="L376" s="40">
        <v>0.50486837360259651</v>
      </c>
      <c r="M376" s="40">
        <v>24.810674359899025</v>
      </c>
      <c r="N376" s="40">
        <v>1.9943019943019942</v>
      </c>
      <c r="O376" s="40">
        <v>15.909090909090908</v>
      </c>
      <c r="P376" s="40">
        <v>0.28849621348719801</v>
      </c>
      <c r="Q376" s="40">
        <v>33.249188604399563</v>
      </c>
      <c r="R376" s="40">
        <v>0.86021505376344087</v>
      </c>
      <c r="S376" s="40">
        <v>9.0909090909090917</v>
      </c>
      <c r="T376" s="102"/>
      <c r="U376" s="40">
        <v>0.32455824017309776</v>
      </c>
      <c r="V376" s="40">
        <v>4.7962495492246662</v>
      </c>
      <c r="W376" s="40">
        <v>6.3380281690140841</v>
      </c>
      <c r="X376" s="40">
        <v>10.227272727272728</v>
      </c>
      <c r="Y376" s="40">
        <v>0.144248106743599</v>
      </c>
      <c r="Z376" s="40">
        <v>4.1831950955643711</v>
      </c>
      <c r="AA376" s="40">
        <v>3.3333333333333335</v>
      </c>
      <c r="AB376" s="40">
        <v>4.5454545454545459</v>
      </c>
      <c r="AC376" s="177">
        <v>2.88</v>
      </c>
      <c r="AD376" s="177">
        <v>104.33</v>
      </c>
      <c r="AE376" s="177">
        <v>2.69</v>
      </c>
      <c r="AF376" s="177">
        <v>90.91</v>
      </c>
      <c r="AG376" s="177">
        <v>0.65</v>
      </c>
      <c r="AH376" s="177">
        <v>65.92</v>
      </c>
      <c r="AI376" s="177">
        <v>0.98</v>
      </c>
      <c r="AJ376" s="177">
        <v>20.45</v>
      </c>
    </row>
    <row r="377" spans="1:36" x14ac:dyDescent="0.25">
      <c r="A377" s="11" t="s">
        <v>20</v>
      </c>
      <c r="B377" s="8"/>
      <c r="C377" s="40">
        <v>1.2687135244861709</v>
      </c>
      <c r="D377" s="40">
        <v>70.777298486001854</v>
      </c>
      <c r="E377" s="40">
        <v>1.7609767551068325</v>
      </c>
      <c r="F377" s="40">
        <v>65.502183406113531</v>
      </c>
      <c r="G377" s="40">
        <v>0.13532944261185822</v>
      </c>
      <c r="H377" s="40">
        <v>26.659900194536075</v>
      </c>
      <c r="I377" s="40">
        <v>0.50505050505050508</v>
      </c>
      <c r="J377" s="40">
        <v>6.9868995633187767</v>
      </c>
      <c r="K377" s="102"/>
      <c r="L377" s="40">
        <v>0.24528461473399304</v>
      </c>
      <c r="M377" s="40">
        <v>16.97538695762497</v>
      </c>
      <c r="N377" s="40">
        <v>1.424361493123772</v>
      </c>
      <c r="O377" s="40">
        <v>12.663755458515283</v>
      </c>
      <c r="P377" s="40">
        <v>0.20299416391778738</v>
      </c>
      <c r="Q377" s="40">
        <v>25.560348473314725</v>
      </c>
      <c r="R377" s="40">
        <v>0.78791858174655283</v>
      </c>
      <c r="S377" s="40">
        <v>10.480349344978166</v>
      </c>
      <c r="T377" s="102"/>
      <c r="U377" s="40">
        <v>0.21145225408102852</v>
      </c>
      <c r="V377" s="40">
        <v>5.2186416307197838</v>
      </c>
      <c r="W377" s="40">
        <v>3.894080996884735</v>
      </c>
      <c r="X377" s="40">
        <v>10.91703056768559</v>
      </c>
      <c r="Y377" s="40">
        <v>8.4580901632411401E-2</v>
      </c>
      <c r="Z377" s="40">
        <v>4.7365304914150386</v>
      </c>
      <c r="AA377" s="40">
        <v>1.7543859649122806</v>
      </c>
      <c r="AB377" s="40">
        <v>4.3668122270742353</v>
      </c>
      <c r="AC377" s="177">
        <v>1.73</v>
      </c>
      <c r="AD377" s="177">
        <v>92.97</v>
      </c>
      <c r="AE377" s="177">
        <v>1.82</v>
      </c>
      <c r="AF377" s="177">
        <v>89.08</v>
      </c>
      <c r="AG377" s="177">
        <v>0.42</v>
      </c>
      <c r="AH377" s="177">
        <v>56.96</v>
      </c>
      <c r="AI377" s="177">
        <v>0.74</v>
      </c>
      <c r="AJ377" s="177">
        <v>21.83</v>
      </c>
    </row>
    <row r="378" spans="1:36" x14ac:dyDescent="0.25">
      <c r="A378" s="11" t="s">
        <v>21</v>
      </c>
      <c r="B378" s="8"/>
      <c r="C378" s="40">
        <v>2.1015283842794759</v>
      </c>
      <c r="D378" s="40">
        <v>63.564410480349345</v>
      </c>
      <c r="E378" s="40">
        <v>3.2003325020781381</v>
      </c>
      <c r="F378" s="40">
        <v>69.369369369369366</v>
      </c>
      <c r="G378" s="40">
        <v>0.21834061135371177</v>
      </c>
      <c r="H378" s="40">
        <v>30.813318777292576</v>
      </c>
      <c r="I378" s="40">
        <v>0.70360598065083557</v>
      </c>
      <c r="J378" s="40">
        <v>7.2072072072072073</v>
      </c>
      <c r="K378" s="102"/>
      <c r="L378" s="40">
        <v>0.43668122270742354</v>
      </c>
      <c r="M378" s="40">
        <v>17.521834061135372</v>
      </c>
      <c r="N378" s="40">
        <v>2.43161094224924</v>
      </c>
      <c r="O378" s="40">
        <v>14.414414414414415</v>
      </c>
      <c r="P378" s="40">
        <v>0.27292576419213971</v>
      </c>
      <c r="Q378" s="40">
        <v>24.508733624454148</v>
      </c>
      <c r="R378" s="40">
        <v>1.1013215859030838</v>
      </c>
      <c r="S378" s="40">
        <v>9.0090090090090094</v>
      </c>
      <c r="T378" s="102"/>
      <c r="U378" s="40">
        <v>0.19104803493449782</v>
      </c>
      <c r="V378" s="40">
        <v>5.5131004366812224</v>
      </c>
      <c r="W378" s="40">
        <v>3.3492822966507179</v>
      </c>
      <c r="X378" s="40">
        <v>6.3063063063063058</v>
      </c>
      <c r="Y378" s="40">
        <v>0.13646288209606985</v>
      </c>
      <c r="Z378" s="40">
        <v>8.8973799126637552</v>
      </c>
      <c r="AA378" s="40">
        <v>1.5105740181268883</v>
      </c>
      <c r="AB378" s="40">
        <v>4.5045045045045047</v>
      </c>
      <c r="AC378" s="177">
        <v>2.73</v>
      </c>
      <c r="AD378" s="177">
        <v>86.6</v>
      </c>
      <c r="AE378" s="177">
        <v>3.06</v>
      </c>
      <c r="AF378" s="177">
        <v>90.09</v>
      </c>
      <c r="AG378" s="177">
        <v>0.63</v>
      </c>
      <c r="AH378" s="177">
        <v>64.22</v>
      </c>
      <c r="AI378" s="177">
        <v>0.97</v>
      </c>
      <c r="AJ378" s="177">
        <v>20.72</v>
      </c>
    </row>
    <row r="379" spans="1:36" ht="22.8" x14ac:dyDescent="0.25">
      <c r="A379" s="16" t="s">
        <v>22</v>
      </c>
      <c r="B379" s="65"/>
      <c r="C379" s="57">
        <v>1.46</v>
      </c>
      <c r="D379" s="57">
        <v>70.72</v>
      </c>
      <c r="E379" s="57">
        <v>2.02</v>
      </c>
      <c r="F379" s="42">
        <v>64.319999999999993</v>
      </c>
      <c r="G379" s="57">
        <v>0.17</v>
      </c>
      <c r="H379" s="110">
        <v>26.78</v>
      </c>
      <c r="I379" s="57">
        <v>0.62</v>
      </c>
      <c r="J379" s="42">
        <v>7.37</v>
      </c>
      <c r="K379" s="107"/>
      <c r="L379" s="57">
        <v>0.32</v>
      </c>
      <c r="M379" s="57">
        <v>19.98</v>
      </c>
      <c r="N379" s="57">
        <v>1.59</v>
      </c>
      <c r="O379" s="57">
        <v>14.21</v>
      </c>
      <c r="P379" s="57">
        <v>0.27</v>
      </c>
      <c r="Q379" s="57">
        <v>28.43</v>
      </c>
      <c r="R379" s="57">
        <v>0.93</v>
      </c>
      <c r="S379" s="57">
        <v>11.83</v>
      </c>
      <c r="T379" s="111"/>
      <c r="U379" s="57">
        <v>0.25</v>
      </c>
      <c r="V379" s="110">
        <v>5.18</v>
      </c>
      <c r="W379" s="57">
        <v>4.59</v>
      </c>
      <c r="X379" s="42">
        <v>11</v>
      </c>
      <c r="Y379" s="110">
        <v>0.1</v>
      </c>
      <c r="Z379" s="110">
        <v>5.65</v>
      </c>
      <c r="AA379" s="42">
        <v>1.72</v>
      </c>
      <c r="AB379" s="110">
        <v>4.3600000000000003</v>
      </c>
      <c r="AC379" s="180">
        <v>2.0299999999999998</v>
      </c>
      <c r="AD379" s="180">
        <v>95.88</v>
      </c>
      <c r="AE379" s="180">
        <v>2.0699999999999998</v>
      </c>
      <c r="AF379" s="180">
        <v>89.52</v>
      </c>
      <c r="AG379" s="180">
        <v>0.53</v>
      </c>
      <c r="AH379" s="180">
        <v>60.86</v>
      </c>
      <c r="AI379" s="180">
        <v>0.87</v>
      </c>
      <c r="AJ379" s="180">
        <v>23.55</v>
      </c>
    </row>
    <row r="380" spans="1:36" x14ac:dyDescent="0.25">
      <c r="A380" s="89" t="s">
        <v>69</v>
      </c>
      <c r="B380" s="67"/>
      <c r="C380" s="108">
        <v>1.1200000000000001</v>
      </c>
      <c r="D380" s="108">
        <v>65.739999999999995</v>
      </c>
      <c r="E380" s="108">
        <v>1.68</v>
      </c>
      <c r="F380" s="108">
        <v>64.41</v>
      </c>
      <c r="G380" s="108">
        <v>0.14000000000000001</v>
      </c>
      <c r="H380" s="108">
        <v>29.77</v>
      </c>
      <c r="I380" s="108">
        <v>0.47</v>
      </c>
      <c r="J380" s="108">
        <v>8.1</v>
      </c>
      <c r="K380" s="109"/>
      <c r="L380" s="108">
        <v>0.17</v>
      </c>
      <c r="M380" s="108">
        <v>14.09</v>
      </c>
      <c r="N380" s="108">
        <v>1.22</v>
      </c>
      <c r="O380" s="108">
        <v>10</v>
      </c>
      <c r="P380" s="108">
        <v>0.13</v>
      </c>
      <c r="Q380" s="108">
        <v>20.78</v>
      </c>
      <c r="R380" s="108">
        <v>0.64</v>
      </c>
      <c r="S380" s="108">
        <v>7.66</v>
      </c>
      <c r="T380" s="109"/>
      <c r="U380" s="108">
        <v>0.19</v>
      </c>
      <c r="V380" s="108">
        <v>5.4</v>
      </c>
      <c r="W380" s="108">
        <v>3.45</v>
      </c>
      <c r="X380" s="108">
        <v>11.1</v>
      </c>
      <c r="Y380" s="108">
        <v>0.11</v>
      </c>
      <c r="Z380" s="108">
        <v>6.3</v>
      </c>
      <c r="AA380" s="108">
        <v>1.72</v>
      </c>
      <c r="AB380" s="108">
        <v>6.33</v>
      </c>
      <c r="AC380" s="179">
        <v>1.49</v>
      </c>
      <c r="AD380" s="179">
        <v>85.23</v>
      </c>
      <c r="AE380" s="179">
        <v>1.72</v>
      </c>
      <c r="AF380" s="179">
        <v>85.51</v>
      </c>
      <c r="AG380" s="179">
        <v>0.38</v>
      </c>
      <c r="AH380" s="179">
        <v>56.84</v>
      </c>
      <c r="AI380" s="179">
        <v>0.67</v>
      </c>
      <c r="AJ380" s="179">
        <v>22.08</v>
      </c>
    </row>
    <row r="381" spans="1:36" ht="15" customHeight="1" x14ac:dyDescent="0.25"/>
    <row r="382" spans="1:36" x14ac:dyDescent="0.25">
      <c r="A382" s="333" t="s">
        <v>71</v>
      </c>
      <c r="B382" s="333"/>
      <c r="C382" s="333"/>
      <c r="D382" s="333"/>
      <c r="E382" s="333"/>
      <c r="F382" s="333"/>
    </row>
    <row r="383" spans="1:36" ht="14.4" x14ac:dyDescent="0.3">
      <c r="A383" s="324" t="s">
        <v>27</v>
      </c>
      <c r="B383" s="1"/>
      <c r="C383" s="328" t="s">
        <v>30</v>
      </c>
      <c r="D383" s="367"/>
      <c r="E383" s="367"/>
      <c r="F383" s="367"/>
      <c r="G383" s="367"/>
      <c r="H383" s="367"/>
      <c r="I383" s="367"/>
      <c r="J383" s="367"/>
      <c r="K383" s="3"/>
      <c r="L383" s="328" t="s">
        <v>35</v>
      </c>
      <c r="M383" s="367"/>
      <c r="N383" s="367"/>
      <c r="O383" s="367"/>
      <c r="P383" s="367"/>
      <c r="Q383" s="367"/>
      <c r="R383" s="367"/>
      <c r="S383" s="367"/>
      <c r="T383" s="4"/>
      <c r="U383" s="328" t="s">
        <v>36</v>
      </c>
      <c r="V383" s="328"/>
      <c r="W383" s="328"/>
      <c r="X383" s="328"/>
      <c r="Y383" s="367"/>
      <c r="Z383" s="367"/>
      <c r="AA383" s="367"/>
      <c r="AB383" s="367"/>
      <c r="AC383" s="328" t="s">
        <v>37</v>
      </c>
      <c r="AD383" s="328"/>
      <c r="AE383" s="328"/>
      <c r="AF383" s="328"/>
      <c r="AG383" s="370"/>
      <c r="AH383" s="370"/>
      <c r="AI383" s="370"/>
      <c r="AJ383" s="370"/>
    </row>
    <row r="384" spans="1:36" x14ac:dyDescent="0.25">
      <c r="A384" s="324"/>
      <c r="B384" s="1"/>
      <c r="C384" s="327" t="s">
        <v>33</v>
      </c>
      <c r="D384" s="327"/>
      <c r="E384" s="327"/>
      <c r="F384" s="327"/>
      <c r="G384" s="327" t="s">
        <v>34</v>
      </c>
      <c r="H384" s="327"/>
      <c r="I384" s="327"/>
      <c r="J384" s="327"/>
      <c r="K384" s="45"/>
      <c r="L384" s="327" t="s">
        <v>33</v>
      </c>
      <c r="M384" s="327"/>
      <c r="N384" s="327"/>
      <c r="O384" s="327"/>
      <c r="P384" s="327" t="s">
        <v>34</v>
      </c>
      <c r="Q384" s="327"/>
      <c r="R384" s="327"/>
      <c r="S384" s="327"/>
      <c r="T384" s="5"/>
      <c r="U384" s="327" t="s">
        <v>33</v>
      </c>
      <c r="V384" s="327"/>
      <c r="W384" s="327"/>
      <c r="X384" s="327"/>
      <c r="Y384" s="327" t="s">
        <v>34</v>
      </c>
      <c r="Z384" s="327"/>
      <c r="AA384" s="327"/>
      <c r="AB384" s="327"/>
      <c r="AC384" s="327" t="s">
        <v>33</v>
      </c>
      <c r="AD384" s="327"/>
      <c r="AE384" s="327"/>
      <c r="AF384" s="327"/>
      <c r="AG384" s="327" t="s">
        <v>34</v>
      </c>
      <c r="AH384" s="327"/>
      <c r="AI384" s="327"/>
      <c r="AJ384" s="327"/>
    </row>
    <row r="385" spans="1:37" ht="31.2" x14ac:dyDescent="0.25">
      <c r="A385" s="327"/>
      <c r="B385" s="2"/>
      <c r="C385" s="46" t="s">
        <v>41</v>
      </c>
      <c r="D385" s="46" t="s">
        <v>42</v>
      </c>
      <c r="E385" s="46" t="s">
        <v>43</v>
      </c>
      <c r="F385" s="46" t="s">
        <v>44</v>
      </c>
      <c r="G385" s="46" t="s">
        <v>41</v>
      </c>
      <c r="H385" s="46" t="s">
        <v>42</v>
      </c>
      <c r="I385" s="46" t="s">
        <v>43</v>
      </c>
      <c r="J385" s="46" t="s">
        <v>44</v>
      </c>
      <c r="K385" s="7"/>
      <c r="L385" s="46" t="s">
        <v>41</v>
      </c>
      <c r="M385" s="46" t="s">
        <v>42</v>
      </c>
      <c r="N385" s="46" t="s">
        <v>43</v>
      </c>
      <c r="O385" s="46" t="s">
        <v>44</v>
      </c>
      <c r="P385" s="46" t="s">
        <v>41</v>
      </c>
      <c r="Q385" s="46" t="s">
        <v>42</v>
      </c>
      <c r="R385" s="46" t="s">
        <v>43</v>
      </c>
      <c r="S385" s="46" t="s">
        <v>44</v>
      </c>
      <c r="T385" s="7"/>
      <c r="U385" s="46" t="s">
        <v>41</v>
      </c>
      <c r="V385" s="46" t="s">
        <v>42</v>
      </c>
      <c r="W385" s="46" t="s">
        <v>43</v>
      </c>
      <c r="X385" s="46" t="s">
        <v>44</v>
      </c>
      <c r="Y385" s="46" t="s">
        <v>41</v>
      </c>
      <c r="Z385" s="46" t="s">
        <v>42</v>
      </c>
      <c r="AA385" s="46" t="s">
        <v>43</v>
      </c>
      <c r="AB385" s="46" t="s">
        <v>44</v>
      </c>
      <c r="AC385" s="46" t="s">
        <v>41</v>
      </c>
      <c r="AD385" s="46" t="s">
        <v>42</v>
      </c>
      <c r="AE385" s="46" t="s">
        <v>43</v>
      </c>
      <c r="AF385" s="46" t="s">
        <v>44</v>
      </c>
      <c r="AG385" s="46" t="s">
        <v>41</v>
      </c>
      <c r="AH385" s="46" t="s">
        <v>42</v>
      </c>
      <c r="AI385" s="46" t="s">
        <v>43</v>
      </c>
      <c r="AJ385" s="46" t="s">
        <v>44</v>
      </c>
    </row>
    <row r="386" spans="1:37" x14ac:dyDescent="0.25">
      <c r="A386" s="11" t="s">
        <v>0</v>
      </c>
      <c r="B386" s="8"/>
      <c r="C386" s="40">
        <v>1.4504150283966799</v>
      </c>
      <c r="D386" s="40">
        <v>61.834862385321102</v>
      </c>
      <c r="E386" s="40">
        <v>2.2918680104928897</v>
      </c>
      <c r="F386" s="40">
        <v>65.612648221343875</v>
      </c>
      <c r="G386" s="40">
        <v>0.10484927916120576</v>
      </c>
      <c r="H386" s="40">
        <v>31.061598951507207</v>
      </c>
      <c r="I386" s="40">
        <v>0.33641715727502103</v>
      </c>
      <c r="J386" s="40">
        <v>4.7430830039525684</v>
      </c>
      <c r="K386" s="102"/>
      <c r="L386" s="40">
        <v>0.13106159895150721</v>
      </c>
      <c r="M386" s="40">
        <v>13.979903888160768</v>
      </c>
      <c r="N386" s="40">
        <v>0.92879256965944268</v>
      </c>
      <c r="O386" s="40">
        <v>5.928853754940711</v>
      </c>
      <c r="P386" s="40">
        <v>0.17474879860200962</v>
      </c>
      <c r="Q386" s="40">
        <v>21.782437745740499</v>
      </c>
      <c r="R386" s="40">
        <v>0.79586152009550348</v>
      </c>
      <c r="S386" s="40">
        <v>7.9051383399209492</v>
      </c>
      <c r="T386" s="102"/>
      <c r="U386" s="40">
        <v>0.34949759720401924</v>
      </c>
      <c r="V386" s="40">
        <v>6.8588903451288781</v>
      </c>
      <c r="W386" s="40">
        <v>4.8484848484848486</v>
      </c>
      <c r="X386" s="40">
        <v>15.810276679841898</v>
      </c>
      <c r="Y386" s="40">
        <v>0.10484927916120576</v>
      </c>
      <c r="Z386" s="40">
        <v>8.326780253385758</v>
      </c>
      <c r="AA386" s="40">
        <v>1.2435233160621761</v>
      </c>
      <c r="AB386" s="40">
        <v>4.7430830039525684</v>
      </c>
      <c r="AC386" s="41">
        <v>1.93</v>
      </c>
      <c r="AD386" s="41">
        <v>82.67</v>
      </c>
      <c r="AE386" s="41">
        <v>2.2799999999999998</v>
      </c>
      <c r="AF386" s="41">
        <v>87.35</v>
      </c>
      <c r="AG386" s="102">
        <v>0.38</v>
      </c>
      <c r="AH386" s="102">
        <v>61.17</v>
      </c>
      <c r="AI386" s="102">
        <v>0.62</v>
      </c>
      <c r="AJ386" s="102">
        <v>17.39</v>
      </c>
      <c r="AK386" s="102"/>
    </row>
    <row r="387" spans="1:37" x14ac:dyDescent="0.25">
      <c r="A387" s="11" t="s">
        <v>1</v>
      </c>
      <c r="B387" s="8"/>
      <c r="C387" s="40">
        <v>2.7118644067796609</v>
      </c>
      <c r="D387" s="40">
        <v>62.711864406779661</v>
      </c>
      <c r="E387" s="40">
        <v>4.1450777202072544</v>
      </c>
      <c r="F387" s="40">
        <v>61.53846153846154</v>
      </c>
      <c r="G387" s="40">
        <v>0.33898305084745761</v>
      </c>
      <c r="H387" s="40">
        <v>26.779661016949152</v>
      </c>
      <c r="I387" s="40">
        <v>1.25</v>
      </c>
      <c r="J387" s="40">
        <v>7.6923076923076925</v>
      </c>
      <c r="K387" s="102"/>
      <c r="L387" s="40">
        <v>0.67796610169491522</v>
      </c>
      <c r="M387" s="40">
        <v>13.559322033898304</v>
      </c>
      <c r="N387" s="40">
        <v>4.7619047619047619</v>
      </c>
      <c r="O387" s="40">
        <v>15.384615384615385</v>
      </c>
      <c r="P387" s="40">
        <v>0.33898305084745761</v>
      </c>
      <c r="Q387" s="40">
        <v>17.288135593220339</v>
      </c>
      <c r="R387" s="40">
        <v>1.9230769230769231</v>
      </c>
      <c r="S387" s="40">
        <v>7.6923076923076925</v>
      </c>
      <c r="T387" s="102"/>
      <c r="U387" s="40">
        <v>0</v>
      </c>
      <c r="V387" s="40">
        <v>8.4745762711864394</v>
      </c>
      <c r="W387" s="40">
        <v>0</v>
      </c>
      <c r="X387" s="40">
        <v>0</v>
      </c>
      <c r="Y387" s="40">
        <v>0.33898305084745761</v>
      </c>
      <c r="Z387" s="40">
        <v>10.508474576271185</v>
      </c>
      <c r="AA387" s="40">
        <v>3.125</v>
      </c>
      <c r="AB387" s="40">
        <v>7.6923076923076925</v>
      </c>
      <c r="AC387" s="102">
        <v>3.39</v>
      </c>
      <c r="AD387" s="102">
        <v>84.75</v>
      </c>
      <c r="AE387" s="102">
        <v>3.85</v>
      </c>
      <c r="AF387" s="102">
        <v>76.92</v>
      </c>
      <c r="AG387" s="102">
        <v>1.02</v>
      </c>
      <c r="AH387" s="102">
        <v>54.58</v>
      </c>
      <c r="AI387" s="102">
        <v>1.83</v>
      </c>
      <c r="AJ387" s="102">
        <v>23.08</v>
      </c>
      <c r="AK387" s="102"/>
    </row>
    <row r="388" spans="1:37" x14ac:dyDescent="0.25">
      <c r="A388" s="11" t="s">
        <v>2</v>
      </c>
      <c r="B388" s="8"/>
      <c r="C388" s="40">
        <v>0.76862792380033751</v>
      </c>
      <c r="D388" s="40">
        <v>66.328068483240898</v>
      </c>
      <c r="E388" s="40">
        <v>1.1455525606469004</v>
      </c>
      <c r="F388" s="40">
        <v>59.579439252336449</v>
      </c>
      <c r="G388" s="40">
        <v>0.12358331323848565</v>
      </c>
      <c r="H388" s="40">
        <v>28.942609115022911</v>
      </c>
      <c r="I388" s="40">
        <v>0.42517888623872235</v>
      </c>
      <c r="J388" s="40">
        <v>9.5794392523364476</v>
      </c>
      <c r="K388" s="102"/>
      <c r="L388" s="40">
        <v>0.10248372317337834</v>
      </c>
      <c r="M388" s="40">
        <v>11.921268386785629</v>
      </c>
      <c r="N388" s="40">
        <v>0.85234394585109052</v>
      </c>
      <c r="O388" s="40">
        <v>7.9439252336448591</v>
      </c>
      <c r="P388" s="40">
        <v>8.7412587412587409E-2</v>
      </c>
      <c r="Q388" s="40">
        <v>17.621171931516759</v>
      </c>
      <c r="R388" s="40">
        <v>0.49361702127659579</v>
      </c>
      <c r="S388" s="40">
        <v>6.7757009345794383</v>
      </c>
      <c r="T388" s="102"/>
      <c r="U388" s="40">
        <v>0.16276826621654208</v>
      </c>
      <c r="V388" s="40">
        <v>5.9289848082951533</v>
      </c>
      <c r="W388" s="40">
        <v>2.6719445818901533</v>
      </c>
      <c r="X388" s="40">
        <v>12.616822429906541</v>
      </c>
      <c r="Y388" s="40">
        <v>0.10549795032553652</v>
      </c>
      <c r="Z388" s="40">
        <v>7.173860622136484</v>
      </c>
      <c r="AA388" s="40">
        <v>1.4492753623188406</v>
      </c>
      <c r="AB388" s="40">
        <v>8.1775700934579429</v>
      </c>
      <c r="AC388" s="102">
        <v>1.03</v>
      </c>
      <c r="AD388" s="102">
        <v>84.18</v>
      </c>
      <c r="AE388" s="102">
        <v>1.21</v>
      </c>
      <c r="AF388" s="102">
        <v>80.14</v>
      </c>
      <c r="AG388" s="102">
        <v>0.32</v>
      </c>
      <c r="AH388" s="102">
        <v>53.74</v>
      </c>
      <c r="AI388" s="102">
        <v>0.59</v>
      </c>
      <c r="AJ388" s="102">
        <v>24.53</v>
      </c>
      <c r="AK388" s="102"/>
    </row>
    <row r="389" spans="1:37" x14ac:dyDescent="0.25">
      <c r="A389" s="11" t="s">
        <v>3</v>
      </c>
      <c r="B389" s="8"/>
      <c r="C389" s="40">
        <v>1.4323784143904064</v>
      </c>
      <c r="D389" s="40">
        <v>64.390406395736179</v>
      </c>
      <c r="E389" s="40">
        <v>2.1761133603238867</v>
      </c>
      <c r="F389" s="40">
        <v>74.137931034482762</v>
      </c>
      <c r="G389" s="40">
        <v>0.19986675549633579</v>
      </c>
      <c r="H389" s="40">
        <v>26.382411725516324</v>
      </c>
      <c r="I389" s="40">
        <v>0.75187969924812026</v>
      </c>
      <c r="J389" s="40">
        <v>10.344827586206897</v>
      </c>
      <c r="K389" s="102"/>
      <c r="L389" s="40">
        <v>9.9933377748167893E-2</v>
      </c>
      <c r="M389" s="40">
        <v>10.95936042638241</v>
      </c>
      <c r="N389" s="40">
        <v>0.90361445783132521</v>
      </c>
      <c r="O389" s="40">
        <v>5.1724137931034484</v>
      </c>
      <c r="P389" s="40">
        <v>3.3311125916055964E-2</v>
      </c>
      <c r="Q389" s="40">
        <v>16.755496335776147</v>
      </c>
      <c r="R389" s="40">
        <v>0.1984126984126984</v>
      </c>
      <c r="S389" s="40">
        <v>1.7241379310344827</v>
      </c>
      <c r="T389" s="102"/>
      <c r="U389" s="40">
        <v>0.13324450366422386</v>
      </c>
      <c r="V389" s="40">
        <v>5.496335776149234</v>
      </c>
      <c r="W389" s="40">
        <v>2.3668639053254439</v>
      </c>
      <c r="X389" s="40">
        <v>6.8965517241379306</v>
      </c>
      <c r="Y389" s="40">
        <v>9.9933377748167893E-2</v>
      </c>
      <c r="Z389" s="40">
        <v>8.0279813457694882</v>
      </c>
      <c r="AA389" s="40">
        <v>1.2295081967213115</v>
      </c>
      <c r="AB389" s="40">
        <v>5.1724137931034484</v>
      </c>
      <c r="AC389" s="177">
        <v>1.6655562958027983</v>
      </c>
      <c r="AD389" s="177">
        <v>80.846102598267819</v>
      </c>
      <c r="AE389" s="177">
        <v>2.0185708518368992</v>
      </c>
      <c r="AF389" s="177">
        <v>86.206896551724128</v>
      </c>
      <c r="AG389" s="177">
        <v>0.33311125916055961</v>
      </c>
      <c r="AH389" s="177">
        <v>51.165889407061961</v>
      </c>
      <c r="AI389" s="177">
        <v>0.646830530401035</v>
      </c>
      <c r="AJ389" s="177">
        <v>17.241379310344829</v>
      </c>
    </row>
    <row r="390" spans="1:37" x14ac:dyDescent="0.25">
      <c r="A390" s="11" t="s">
        <v>4</v>
      </c>
      <c r="B390" s="8"/>
      <c r="C390" s="40">
        <v>1.5618283421693653</v>
      </c>
      <c r="D390" s="40">
        <v>66.972345608253335</v>
      </c>
      <c r="E390" s="40">
        <v>2.2789044532720051</v>
      </c>
      <c r="F390" s="40">
        <v>71.24183006535948</v>
      </c>
      <c r="G390" s="40">
        <v>0.17194440464249891</v>
      </c>
      <c r="H390" s="40">
        <v>31.788221808281993</v>
      </c>
      <c r="I390" s="40">
        <v>0.53799596503026226</v>
      </c>
      <c r="J390" s="40">
        <v>7.8431372549019605</v>
      </c>
      <c r="K390" s="102"/>
      <c r="L390" s="40">
        <v>0.1289583034818742</v>
      </c>
      <c r="M390" s="40">
        <v>13.096432153603669</v>
      </c>
      <c r="N390" s="40">
        <v>0.97508125677139756</v>
      </c>
      <c r="O390" s="40">
        <v>5.8823529411764701</v>
      </c>
      <c r="P390" s="40">
        <v>0.15761570425562402</v>
      </c>
      <c r="Q390" s="40">
        <v>18.49835219945551</v>
      </c>
      <c r="R390" s="40">
        <v>0.84485407066052232</v>
      </c>
      <c r="S390" s="40">
        <v>7.18954248366013</v>
      </c>
      <c r="T390" s="102"/>
      <c r="U390" s="40">
        <v>0.16478005444906146</v>
      </c>
      <c r="V390" s="40">
        <v>4.3057744662559108</v>
      </c>
      <c r="W390" s="40">
        <v>3.6858974358974361</v>
      </c>
      <c r="X390" s="40">
        <v>7.5163398692810457</v>
      </c>
      <c r="Y390" s="40">
        <v>0.1432870038687491</v>
      </c>
      <c r="Z390" s="40">
        <v>5.129674738501218</v>
      </c>
      <c r="AA390" s="40">
        <v>2.7173913043478262</v>
      </c>
      <c r="AB390" s="40">
        <v>6.5359477124183014</v>
      </c>
      <c r="AC390" s="102">
        <v>1.86</v>
      </c>
      <c r="AD390" s="102">
        <v>84.37</v>
      </c>
      <c r="AE390" s="102">
        <v>2.15</v>
      </c>
      <c r="AF390" s="102">
        <v>84.64</v>
      </c>
      <c r="AG390" s="102">
        <v>0.47</v>
      </c>
      <c r="AH390" s="102">
        <v>55.42</v>
      </c>
      <c r="AI390" s="102">
        <v>0.85</v>
      </c>
      <c r="AJ390" s="102">
        <v>21.57</v>
      </c>
    </row>
    <row r="391" spans="1:37" x14ac:dyDescent="0.25">
      <c r="A391" s="11" t="s">
        <v>5</v>
      </c>
      <c r="B391" s="8"/>
      <c r="C391" s="40">
        <v>1.9300361881785282</v>
      </c>
      <c r="D391" s="40">
        <v>58.534378769601922</v>
      </c>
      <c r="E391" s="40">
        <v>3.192019950124688</v>
      </c>
      <c r="F391" s="40">
        <v>68.085106382978722</v>
      </c>
      <c r="G391" s="40">
        <v>0.36188178528347409</v>
      </c>
      <c r="H391" s="40">
        <v>33.383594692400479</v>
      </c>
      <c r="I391" s="40">
        <v>1.0723860589812333</v>
      </c>
      <c r="J391" s="40">
        <v>12.76595744680851</v>
      </c>
      <c r="K391" s="102"/>
      <c r="L391" s="40">
        <v>9.0470446320868522E-2</v>
      </c>
      <c r="M391" s="40">
        <v>10.705669481302776</v>
      </c>
      <c r="N391" s="40">
        <v>0.83798882681564246</v>
      </c>
      <c r="O391" s="40">
        <v>3.1914893617021276</v>
      </c>
      <c r="P391" s="40">
        <v>0.21109770808202655</v>
      </c>
      <c r="Q391" s="40">
        <v>17.79252110977081</v>
      </c>
      <c r="R391" s="40">
        <v>1.1725293132328307</v>
      </c>
      <c r="S391" s="40">
        <v>7.4468085106382977</v>
      </c>
      <c r="T391" s="102"/>
      <c r="U391" s="40">
        <v>0.15078407720144751</v>
      </c>
      <c r="V391" s="40">
        <v>5.3980699638118219</v>
      </c>
      <c r="W391" s="40">
        <v>2.7173913043478262</v>
      </c>
      <c r="X391" s="40">
        <v>5.3191489361702127</v>
      </c>
      <c r="Y391" s="40">
        <v>0.27141133896260555</v>
      </c>
      <c r="Z391" s="40">
        <v>6.3932448733413754</v>
      </c>
      <c r="AA391" s="40">
        <v>4.0723981900452486</v>
      </c>
      <c r="AB391" s="40">
        <v>9.5744680851063837</v>
      </c>
      <c r="AC391" s="102">
        <v>2.17</v>
      </c>
      <c r="AD391" s="102">
        <v>74.64</v>
      </c>
      <c r="AE391" s="102">
        <v>2.83</v>
      </c>
      <c r="AF391" s="102">
        <v>76.599999999999994</v>
      </c>
      <c r="AG391" s="102">
        <v>0.84</v>
      </c>
      <c r="AH391" s="102">
        <v>57.57</v>
      </c>
      <c r="AI391" s="102">
        <v>1.45</v>
      </c>
      <c r="AJ391" s="102">
        <v>29.79</v>
      </c>
    </row>
    <row r="392" spans="1:37" x14ac:dyDescent="0.25">
      <c r="A392" s="11" t="s">
        <v>6</v>
      </c>
      <c r="B392" s="8"/>
      <c r="C392" s="40">
        <v>0.41731250745200904</v>
      </c>
      <c r="D392" s="40">
        <v>57.481817097889589</v>
      </c>
      <c r="E392" s="40">
        <v>0.72075782537067545</v>
      </c>
      <c r="F392" s="40">
        <v>62.5</v>
      </c>
      <c r="G392" s="40">
        <v>2.3846428997257661E-2</v>
      </c>
      <c r="H392" s="40">
        <v>26.052223679503996</v>
      </c>
      <c r="I392" s="40">
        <v>9.1449474165523542E-2</v>
      </c>
      <c r="J392" s="40">
        <v>3.5714285714285712</v>
      </c>
      <c r="K392" s="102"/>
      <c r="L392" s="40">
        <v>2.3846428997257661E-2</v>
      </c>
      <c r="M392" s="40">
        <v>8.6801001550017887</v>
      </c>
      <c r="N392" s="40">
        <v>0.27397260273972601</v>
      </c>
      <c r="O392" s="40">
        <v>3.5714285714285712</v>
      </c>
      <c r="P392" s="40">
        <v>4.7692857994515322E-2</v>
      </c>
      <c r="Q392" s="40">
        <v>17.479432454989865</v>
      </c>
      <c r="R392" s="40">
        <v>0.27210884353741494</v>
      </c>
      <c r="S392" s="40">
        <v>7.1428571428571423</v>
      </c>
      <c r="T392" s="102"/>
      <c r="U392" s="40">
        <v>0.10730893048765948</v>
      </c>
      <c r="V392" s="40">
        <v>7.5712412066293071</v>
      </c>
      <c r="W392" s="40">
        <v>1.3975155279503106</v>
      </c>
      <c r="X392" s="40">
        <v>16.071428571428573</v>
      </c>
      <c r="Y392" s="40">
        <v>7.1539286991772977E-2</v>
      </c>
      <c r="Z392" s="40">
        <v>9.5624180279003212</v>
      </c>
      <c r="AA392" s="40">
        <v>0.74257425742574257</v>
      </c>
      <c r="AB392" s="40">
        <v>10.714285714285714</v>
      </c>
      <c r="AC392" s="102">
        <v>0.55000000000000004</v>
      </c>
      <c r="AD392" s="102">
        <v>73.73</v>
      </c>
      <c r="AE392" s="102">
        <v>0.74</v>
      </c>
      <c r="AF392" s="102">
        <v>82.14</v>
      </c>
      <c r="AG392" s="102">
        <v>0.14000000000000001</v>
      </c>
      <c r="AH392" s="102">
        <v>53.09</v>
      </c>
      <c r="AI392" s="102">
        <v>0.27</v>
      </c>
      <c r="AJ392" s="102">
        <v>21.43</v>
      </c>
    </row>
    <row r="393" spans="1:37" x14ac:dyDescent="0.25">
      <c r="A393" s="11" t="s">
        <v>7</v>
      </c>
      <c r="B393" s="8"/>
      <c r="C393" s="40">
        <v>1.128616442280149</v>
      </c>
      <c r="D393" s="40">
        <v>62.721283299914063</v>
      </c>
      <c r="E393" s="40">
        <v>1.7676087931807984</v>
      </c>
      <c r="F393" s="40">
        <v>62.939297124600635</v>
      </c>
      <c r="G393" s="40">
        <v>0.18905757662560871</v>
      </c>
      <c r="H393" s="40">
        <v>33.669435691778858</v>
      </c>
      <c r="I393" s="40">
        <v>0.55837563451776651</v>
      </c>
      <c r="J393" s="40">
        <v>10.543130990415335</v>
      </c>
      <c r="K393" s="102"/>
      <c r="L393" s="40">
        <v>0.12030936694356917</v>
      </c>
      <c r="M393" s="40">
        <v>12.535090232025208</v>
      </c>
      <c r="N393" s="40">
        <v>0.9506564056133997</v>
      </c>
      <c r="O393" s="40">
        <v>6.7092651757188495</v>
      </c>
      <c r="P393" s="40">
        <v>9.1664279576052707E-2</v>
      </c>
      <c r="Q393" s="40">
        <v>18.195359495846461</v>
      </c>
      <c r="R393" s="40">
        <v>0.50125313283208017</v>
      </c>
      <c r="S393" s="40">
        <v>5.1118210862619806</v>
      </c>
      <c r="T393" s="102"/>
      <c r="U393" s="40">
        <v>0.21770266399312518</v>
      </c>
      <c r="V393" s="40">
        <v>4.5488398739616152</v>
      </c>
      <c r="W393" s="40">
        <v>4.5673076923076916</v>
      </c>
      <c r="X393" s="40">
        <v>12.140575079872203</v>
      </c>
      <c r="Y393" s="40">
        <v>0.12603838441707246</v>
      </c>
      <c r="Z393" s="40">
        <v>5.2821541105700369</v>
      </c>
      <c r="AA393" s="40">
        <v>2.3305084745762712</v>
      </c>
      <c r="AB393" s="40">
        <v>7.0287539936102235</v>
      </c>
      <c r="AC393" s="102">
        <v>1.47</v>
      </c>
      <c r="AD393" s="102">
        <v>79.81</v>
      </c>
      <c r="AE393" s="102">
        <v>1.8</v>
      </c>
      <c r="AF393" s="102">
        <v>81.790000000000006</v>
      </c>
      <c r="AG393" s="102">
        <v>0.41</v>
      </c>
      <c r="AH393" s="102">
        <v>57.15</v>
      </c>
      <c r="AI393" s="102">
        <v>0.71</v>
      </c>
      <c r="AJ393" s="102">
        <v>22.68</v>
      </c>
    </row>
    <row r="394" spans="1:37" x14ac:dyDescent="0.25">
      <c r="A394" s="17" t="s">
        <v>8</v>
      </c>
      <c r="B394" s="65"/>
      <c r="C394" s="42">
        <v>1.08</v>
      </c>
      <c r="D394" s="42">
        <v>64</v>
      </c>
      <c r="E394" s="42">
        <v>1.66</v>
      </c>
      <c r="F394" s="57">
        <v>64.83</v>
      </c>
      <c r="G394" s="42">
        <v>0.14000000000000001</v>
      </c>
      <c r="H394" s="42">
        <v>30.36</v>
      </c>
      <c r="I394" s="42">
        <v>0.47</v>
      </c>
      <c r="J394" s="57">
        <v>8.61</v>
      </c>
      <c r="K394" s="107"/>
      <c r="L394" s="110">
        <v>0.11</v>
      </c>
      <c r="M394" s="110">
        <v>12.11</v>
      </c>
      <c r="N394" s="110">
        <v>0.88</v>
      </c>
      <c r="O394" s="110">
        <v>6.44</v>
      </c>
      <c r="P394" s="110">
        <v>0.11</v>
      </c>
      <c r="Q394" s="110">
        <v>18.350000000000001</v>
      </c>
      <c r="R394" s="42">
        <v>0.59</v>
      </c>
      <c r="S394" s="42">
        <v>6.57</v>
      </c>
      <c r="T394" s="107"/>
      <c r="U394" s="110">
        <v>0.19</v>
      </c>
      <c r="V394" s="42">
        <v>5.66</v>
      </c>
      <c r="W394" s="42">
        <v>3.25</v>
      </c>
      <c r="X394" s="110">
        <v>11.37</v>
      </c>
      <c r="Y394" s="42">
        <v>0.12</v>
      </c>
      <c r="Z394" s="42">
        <v>6.87</v>
      </c>
      <c r="AA394" s="110">
        <v>1.7</v>
      </c>
      <c r="AB394" s="42">
        <v>7.1</v>
      </c>
      <c r="AC394" s="181">
        <v>1.38</v>
      </c>
      <c r="AD394" s="181">
        <v>81.760000000000005</v>
      </c>
      <c r="AE394" s="181">
        <v>1.66</v>
      </c>
      <c r="AF394" s="181">
        <v>82.64</v>
      </c>
      <c r="AG394" s="223">
        <v>0.37</v>
      </c>
      <c r="AH394" s="223">
        <v>55.58</v>
      </c>
      <c r="AI394" s="223">
        <v>0.67</v>
      </c>
      <c r="AJ394" s="181">
        <v>22.29</v>
      </c>
    </row>
    <row r="395" spans="1:37" x14ac:dyDescent="0.25">
      <c r="A395" s="11" t="s">
        <v>9</v>
      </c>
      <c r="B395" s="8"/>
      <c r="C395" s="40">
        <v>0.82862975861654853</v>
      </c>
      <c r="D395" s="40">
        <v>62.32736880028822</v>
      </c>
      <c r="E395" s="40">
        <v>1.3120365088419852</v>
      </c>
      <c r="F395" s="40">
        <v>57.261410788381738</v>
      </c>
      <c r="G395" s="40">
        <v>0.1441095232376606</v>
      </c>
      <c r="H395" s="40">
        <v>31.908250270205357</v>
      </c>
      <c r="I395" s="40">
        <v>0.44960659423004873</v>
      </c>
      <c r="J395" s="40">
        <v>9.9585062240663902</v>
      </c>
      <c r="K395" s="102"/>
      <c r="L395" s="40">
        <v>7.8059325087066173E-2</v>
      </c>
      <c r="M395" s="40">
        <v>9.4691965894079502</v>
      </c>
      <c r="N395" s="40">
        <v>0.8176100628930818</v>
      </c>
      <c r="O395" s="40">
        <v>5.394190871369295</v>
      </c>
      <c r="P395" s="40">
        <v>0.12009126936471717</v>
      </c>
      <c r="Q395" s="40">
        <v>15.816020175333254</v>
      </c>
      <c r="R395" s="40">
        <v>0.75357950263752826</v>
      </c>
      <c r="S395" s="40">
        <v>8.2987551867219906</v>
      </c>
      <c r="T395" s="102"/>
      <c r="U395" s="40">
        <v>0.2221688483247268</v>
      </c>
      <c r="V395" s="40">
        <v>5.5782394619911138</v>
      </c>
      <c r="W395" s="40">
        <v>3.8302277432712217</v>
      </c>
      <c r="X395" s="40">
        <v>15.352697095435685</v>
      </c>
      <c r="Y395" s="40">
        <v>0.10808214242824547</v>
      </c>
      <c r="Z395" s="40">
        <v>7.3075537408430407</v>
      </c>
      <c r="AA395" s="40">
        <v>1.4574898785425101</v>
      </c>
      <c r="AB395" s="40">
        <v>7.4688796680497926</v>
      </c>
      <c r="AC395" s="102">
        <v>1.1299999999999999</v>
      </c>
      <c r="AD395" s="102">
        <v>77.37</v>
      </c>
      <c r="AE395" s="102">
        <v>1.44</v>
      </c>
      <c r="AF395" s="102">
        <v>78.010000000000005</v>
      </c>
      <c r="AG395" s="102">
        <v>0.37</v>
      </c>
      <c r="AH395" s="102">
        <v>55.03</v>
      </c>
      <c r="AI395" s="102">
        <v>0.67</v>
      </c>
      <c r="AJ395" s="102">
        <v>25.73</v>
      </c>
    </row>
    <row r="396" spans="1:37" x14ac:dyDescent="0.25">
      <c r="A396" s="11" t="s">
        <v>10</v>
      </c>
      <c r="B396" s="8"/>
      <c r="C396" s="40">
        <v>1.1071744906997343</v>
      </c>
      <c r="D396" s="40">
        <v>65.500442869796288</v>
      </c>
      <c r="E396" s="40">
        <v>1.6622340425531914</v>
      </c>
      <c r="F396" s="40">
        <v>55.555555555555557</v>
      </c>
      <c r="G396" s="40">
        <v>4.4286979627989373E-2</v>
      </c>
      <c r="H396" s="40">
        <v>32.152347209920286</v>
      </c>
      <c r="I396" s="40">
        <v>0.13755158184319119</v>
      </c>
      <c r="J396" s="40">
        <v>2.2222222222222223</v>
      </c>
      <c r="K396" s="102"/>
      <c r="L396" s="40">
        <v>0.22143489813994688</v>
      </c>
      <c r="M396" s="40">
        <v>14.836138175376441</v>
      </c>
      <c r="N396" s="40">
        <v>1.4705882352941175</v>
      </c>
      <c r="O396" s="40">
        <v>11.111111111111111</v>
      </c>
      <c r="P396" s="40">
        <v>0.1328609388839681</v>
      </c>
      <c r="Q396" s="40">
        <v>21.257750221434897</v>
      </c>
      <c r="R396" s="40">
        <v>0.6211180124223602</v>
      </c>
      <c r="S396" s="40">
        <v>6.666666666666667</v>
      </c>
      <c r="T396" s="102"/>
      <c r="U396" s="40">
        <v>0.26572187776793621</v>
      </c>
      <c r="V396" s="40">
        <v>5.403011514614704</v>
      </c>
      <c r="W396" s="40">
        <v>4.6875</v>
      </c>
      <c r="X396" s="40">
        <v>13.333333333333334</v>
      </c>
      <c r="Y396" s="40">
        <v>0.3100088573959256</v>
      </c>
      <c r="Z396" s="40">
        <v>6.8201948627103635</v>
      </c>
      <c r="AA396" s="40">
        <v>4.3478260869565215</v>
      </c>
      <c r="AB396" s="40">
        <v>15.555555555555555</v>
      </c>
      <c r="AC396" s="102">
        <v>1.59</v>
      </c>
      <c r="AD396" s="102">
        <v>85.74</v>
      </c>
      <c r="AE396" s="102">
        <v>1.83</v>
      </c>
      <c r="AF396" s="102">
        <v>80</v>
      </c>
      <c r="AG396" s="102">
        <v>0.49</v>
      </c>
      <c r="AH396" s="102">
        <v>60.23</v>
      </c>
      <c r="AI396" s="102">
        <v>0.8</v>
      </c>
      <c r="AJ396" s="102">
        <v>24.44</v>
      </c>
    </row>
    <row r="397" spans="1:37" x14ac:dyDescent="0.25">
      <c r="A397" s="11" t="s">
        <v>11</v>
      </c>
      <c r="B397" s="8"/>
      <c r="C397" s="40">
        <v>1.0328292143120619</v>
      </c>
      <c r="D397" s="40">
        <v>66.10106971597196</v>
      </c>
      <c r="E397" s="40">
        <v>1.5384615384615385</v>
      </c>
      <c r="F397" s="40">
        <v>57.142857142857139</v>
      </c>
      <c r="G397" s="40">
        <v>0.23976392475101438</v>
      </c>
      <c r="H397" s="40">
        <v>33.677609738104017</v>
      </c>
      <c r="I397" s="40">
        <v>0.70690592713431211</v>
      </c>
      <c r="J397" s="40">
        <v>13.26530612244898</v>
      </c>
      <c r="K397" s="102"/>
      <c r="L397" s="40">
        <v>1.8443378827001106E-2</v>
      </c>
      <c r="M397" s="40">
        <v>13.150129103651789</v>
      </c>
      <c r="N397" s="40">
        <v>0.14005602240896359</v>
      </c>
      <c r="O397" s="40">
        <v>1.0204081632653061</v>
      </c>
      <c r="P397" s="40">
        <v>0.16599040944300997</v>
      </c>
      <c r="Q397" s="40">
        <v>20.675027665068242</v>
      </c>
      <c r="R397" s="40">
        <v>0.79646017699115046</v>
      </c>
      <c r="S397" s="40">
        <v>9.183673469387756</v>
      </c>
      <c r="T397" s="102"/>
      <c r="U397" s="40">
        <v>0.18443378827001106</v>
      </c>
      <c r="V397" s="40">
        <v>5.256362965695315</v>
      </c>
      <c r="W397" s="40">
        <v>3.3898305084745761</v>
      </c>
      <c r="X397" s="40">
        <v>10.204081632653061</v>
      </c>
      <c r="Y397" s="40">
        <v>0.2028771670970122</v>
      </c>
      <c r="Z397" s="40">
        <v>6.2154186646993725</v>
      </c>
      <c r="AA397" s="40">
        <v>3.1609195402298855</v>
      </c>
      <c r="AB397" s="40">
        <v>11.224489795918368</v>
      </c>
      <c r="AC397" s="102">
        <v>1.24</v>
      </c>
      <c r="AD397" s="102">
        <v>84.51</v>
      </c>
      <c r="AE397" s="102">
        <v>1.44</v>
      </c>
      <c r="AF397" s="102">
        <v>68.37</v>
      </c>
      <c r="AG397" s="102">
        <v>0.61</v>
      </c>
      <c r="AH397" s="102">
        <v>60.57</v>
      </c>
      <c r="AI397" s="102">
        <v>0.99</v>
      </c>
      <c r="AJ397" s="102">
        <v>33.67</v>
      </c>
    </row>
    <row r="398" spans="1:37" x14ac:dyDescent="0.25">
      <c r="A398" s="11" t="s">
        <v>12</v>
      </c>
      <c r="B398" s="8"/>
      <c r="C398" s="40">
        <v>0.95682160376900294</v>
      </c>
      <c r="D398" s="40">
        <v>63.388217009082517</v>
      </c>
      <c r="E398" s="40">
        <v>1.4870169082125604</v>
      </c>
      <c r="F398" s="40">
        <v>57.101449275362313</v>
      </c>
      <c r="G398" s="40">
        <v>0.11656709893632523</v>
      </c>
      <c r="H398" s="40">
        <v>28.59293797658944</v>
      </c>
      <c r="I398" s="40">
        <v>0.40602266959905259</v>
      </c>
      <c r="J398" s="40">
        <v>6.9565217391304346</v>
      </c>
      <c r="K398" s="102"/>
      <c r="L398" s="40">
        <v>0.19427849822720869</v>
      </c>
      <c r="M398" s="40">
        <v>13.215794841905874</v>
      </c>
      <c r="N398" s="40">
        <v>1.4487504527345163</v>
      </c>
      <c r="O398" s="40">
        <v>11.594202898550725</v>
      </c>
      <c r="P398" s="40">
        <v>0.12142406139200544</v>
      </c>
      <c r="Q398" s="40">
        <v>20.088396716693381</v>
      </c>
      <c r="R398" s="40">
        <v>0.60081711127132897</v>
      </c>
      <c r="S398" s="40">
        <v>7.2463768115942031</v>
      </c>
      <c r="T398" s="102"/>
      <c r="U398" s="40">
        <v>0.24770508523969109</v>
      </c>
      <c r="V398" s="40">
        <v>6.085773956967313</v>
      </c>
      <c r="W398" s="40">
        <v>3.9110429447852764</v>
      </c>
      <c r="X398" s="40">
        <v>14.782608695652174</v>
      </c>
      <c r="Y398" s="40">
        <v>0.16513672349312741</v>
      </c>
      <c r="Z398" s="40">
        <v>7.5137209189372971</v>
      </c>
      <c r="AA398" s="40">
        <v>2.1505376344086025</v>
      </c>
      <c r="AB398" s="40">
        <v>9.8550724637681171</v>
      </c>
      <c r="AC398" s="102">
        <v>1.4</v>
      </c>
      <c r="AD398" s="102">
        <v>82.69</v>
      </c>
      <c r="AE398" s="102">
        <v>1.66</v>
      </c>
      <c r="AF398" s="102">
        <v>83.48</v>
      </c>
      <c r="AG398" s="102">
        <v>0.4</v>
      </c>
      <c r="AH398" s="102">
        <v>56.2</v>
      </c>
      <c r="AI398" s="102">
        <v>0.71</v>
      </c>
      <c r="AJ398" s="102">
        <v>24.06</v>
      </c>
    </row>
    <row r="399" spans="1:37" x14ac:dyDescent="0.25">
      <c r="A399" s="47" t="s">
        <v>13</v>
      </c>
      <c r="B399" s="66"/>
      <c r="C399" s="110">
        <v>0.93</v>
      </c>
      <c r="D399" s="110">
        <v>63.43</v>
      </c>
      <c r="E399" s="110">
        <v>1.44</v>
      </c>
      <c r="F399" s="110">
        <v>57.06</v>
      </c>
      <c r="G399" s="110">
        <v>0.14000000000000001</v>
      </c>
      <c r="H399" s="42">
        <v>30.61</v>
      </c>
      <c r="I399" s="110">
        <v>0.45</v>
      </c>
      <c r="J399" s="110">
        <v>8.5</v>
      </c>
      <c r="K399" s="113"/>
      <c r="L399" s="110">
        <v>0.13</v>
      </c>
      <c r="M399" s="42">
        <v>11.9</v>
      </c>
      <c r="N399" s="42">
        <v>1.0900000000000001</v>
      </c>
      <c r="O399" s="42">
        <v>8.09</v>
      </c>
      <c r="P399" s="110">
        <v>0.13</v>
      </c>
      <c r="Q399" s="42">
        <v>18.63</v>
      </c>
      <c r="R399" s="110">
        <v>0.68</v>
      </c>
      <c r="S399" s="110">
        <v>7.82</v>
      </c>
      <c r="T399" s="107"/>
      <c r="U399" s="42">
        <v>0.23</v>
      </c>
      <c r="V399" s="42">
        <v>5.76</v>
      </c>
      <c r="W399" s="110">
        <v>3.86</v>
      </c>
      <c r="X399" s="57">
        <v>14.27</v>
      </c>
      <c r="Y399" s="57">
        <v>0.16</v>
      </c>
      <c r="Z399" s="57">
        <v>7.25</v>
      </c>
      <c r="AA399" s="57">
        <v>2.11</v>
      </c>
      <c r="AB399" s="57">
        <v>9.6</v>
      </c>
      <c r="AC399" s="223">
        <v>1.29</v>
      </c>
      <c r="AD399" s="223">
        <v>81.09</v>
      </c>
      <c r="AE399" s="223">
        <v>1.56</v>
      </c>
      <c r="AF399" s="223">
        <v>79.42</v>
      </c>
      <c r="AG399" s="181">
        <v>0.42</v>
      </c>
      <c r="AH399" s="181">
        <v>56.49</v>
      </c>
      <c r="AI399" s="181">
        <v>0.74</v>
      </c>
      <c r="AJ399" s="182">
        <v>25.93</v>
      </c>
    </row>
    <row r="400" spans="1:37" x14ac:dyDescent="0.25">
      <c r="A400" s="11" t="s">
        <v>14</v>
      </c>
      <c r="B400" s="8"/>
      <c r="C400" s="40">
        <v>1.5164771070282881</v>
      </c>
      <c r="D400" s="40">
        <v>69.203849518810145</v>
      </c>
      <c r="E400" s="40">
        <v>2.1443298969072164</v>
      </c>
      <c r="F400" s="40">
        <v>72.222222222222214</v>
      </c>
      <c r="G400" s="40">
        <v>0.17497812773403326</v>
      </c>
      <c r="H400" s="40">
        <v>32.837561971420236</v>
      </c>
      <c r="I400" s="40">
        <v>0.53003533568904593</v>
      </c>
      <c r="J400" s="40">
        <v>8.3333333333333321</v>
      </c>
      <c r="K400" s="102"/>
      <c r="L400" s="40">
        <v>0.14581510644502771</v>
      </c>
      <c r="M400" s="40">
        <v>14.960629921259844</v>
      </c>
      <c r="N400" s="40">
        <v>0.96525096525096521</v>
      </c>
      <c r="O400" s="40">
        <v>6.9444444444444446</v>
      </c>
      <c r="P400" s="40">
        <v>0.26246719160104987</v>
      </c>
      <c r="Q400" s="40">
        <v>24.730242053076697</v>
      </c>
      <c r="R400" s="40">
        <v>1.0501750291715286</v>
      </c>
      <c r="S400" s="40">
        <v>12.5</v>
      </c>
      <c r="T400" s="102"/>
      <c r="U400" s="40">
        <v>5.8326042578011085E-2</v>
      </c>
      <c r="V400" s="40">
        <v>4.8993875765529307</v>
      </c>
      <c r="W400" s="40">
        <v>1.1764705882352942</v>
      </c>
      <c r="X400" s="40">
        <v>2.7777777777777777</v>
      </c>
      <c r="Y400" s="40">
        <v>8.7489063867016631E-2</v>
      </c>
      <c r="Z400" s="40">
        <v>4.8702245552639249</v>
      </c>
      <c r="AA400" s="40">
        <v>1.7647058823529411</v>
      </c>
      <c r="AB400" s="40">
        <v>4.1666666666666661</v>
      </c>
      <c r="AC400" s="102">
        <v>1.72</v>
      </c>
      <c r="AD400" s="102">
        <v>89.06</v>
      </c>
      <c r="AE400" s="102">
        <v>1.9</v>
      </c>
      <c r="AF400" s="102">
        <v>81.94</v>
      </c>
      <c r="AG400" s="102">
        <v>0.52</v>
      </c>
      <c r="AH400" s="102">
        <v>62.44</v>
      </c>
      <c r="AI400" s="102">
        <v>0.83</v>
      </c>
      <c r="AJ400" s="102">
        <v>25</v>
      </c>
    </row>
    <row r="401" spans="1:36" x14ac:dyDescent="0.25">
      <c r="A401" s="11" t="s">
        <v>15</v>
      </c>
      <c r="B401" s="8"/>
      <c r="C401" s="40">
        <v>3.3268101761252442</v>
      </c>
      <c r="D401" s="40">
        <v>68.297455968688851</v>
      </c>
      <c r="E401" s="40">
        <v>4.6448087431693992</v>
      </c>
      <c r="F401" s="40">
        <v>68</v>
      </c>
      <c r="G401" s="40">
        <v>0.39138943248532287</v>
      </c>
      <c r="H401" s="40">
        <v>27.984344422700584</v>
      </c>
      <c r="I401" s="40">
        <v>1.3793103448275863</v>
      </c>
      <c r="J401" s="40">
        <v>8</v>
      </c>
      <c r="K401" s="102"/>
      <c r="L401" s="40">
        <v>0.39138943248532287</v>
      </c>
      <c r="M401" s="40">
        <v>16.046966731898237</v>
      </c>
      <c r="N401" s="40">
        <v>2.3809523809523809</v>
      </c>
      <c r="O401" s="40">
        <v>8</v>
      </c>
      <c r="P401" s="40">
        <v>0.97847358121330719</v>
      </c>
      <c r="Q401" s="40">
        <v>29.354207436399214</v>
      </c>
      <c r="R401" s="40">
        <v>3.225806451612903</v>
      </c>
      <c r="S401" s="40">
        <v>20</v>
      </c>
      <c r="T401" s="102"/>
      <c r="U401" s="40">
        <v>0.19569471624266144</v>
      </c>
      <c r="V401" s="40">
        <v>6.4579256360078272</v>
      </c>
      <c r="W401" s="40">
        <v>2.9411764705882351</v>
      </c>
      <c r="X401" s="40">
        <v>4</v>
      </c>
      <c r="Y401" s="40">
        <v>0</v>
      </c>
      <c r="Z401" s="40">
        <v>4.8923679060665357</v>
      </c>
      <c r="AA401" s="40">
        <v>0</v>
      </c>
      <c r="AB401" s="40">
        <v>0</v>
      </c>
      <c r="AC401" s="102">
        <v>3.91</v>
      </c>
      <c r="AD401" s="102">
        <v>90.8</v>
      </c>
      <c r="AE401" s="102">
        <v>4.13</v>
      </c>
      <c r="AF401" s="102">
        <v>80</v>
      </c>
      <c r="AG401" s="102">
        <v>1.37</v>
      </c>
      <c r="AH401" s="102">
        <v>62.23</v>
      </c>
      <c r="AI401" s="102">
        <v>2.15</v>
      </c>
      <c r="AJ401" s="102">
        <v>28</v>
      </c>
    </row>
    <row r="402" spans="1:36" x14ac:dyDescent="0.25">
      <c r="A402" s="11" t="s">
        <v>16</v>
      </c>
      <c r="B402" s="8"/>
      <c r="C402" s="40">
        <v>1.5356131561751252</v>
      </c>
      <c r="D402" s="40">
        <v>70.638205184055764</v>
      </c>
      <c r="E402" s="40">
        <v>2.1276595744680851</v>
      </c>
      <c r="F402" s="40">
        <v>67.788461538461547</v>
      </c>
      <c r="G402" s="40">
        <v>6.5345240688303205E-2</v>
      </c>
      <c r="H402" s="40">
        <v>22.522326290568504</v>
      </c>
      <c r="I402" s="40">
        <v>0.28929604628736744</v>
      </c>
      <c r="J402" s="40">
        <v>2.8846153846153846</v>
      </c>
      <c r="K402" s="102"/>
      <c r="L402" s="40">
        <v>0.27227183620126333</v>
      </c>
      <c r="M402" s="40">
        <v>18.721411457198865</v>
      </c>
      <c r="N402" s="40">
        <v>1.4334862385321101</v>
      </c>
      <c r="O402" s="40">
        <v>12.01923076923077</v>
      </c>
      <c r="P402" s="40">
        <v>0.17425397516880856</v>
      </c>
      <c r="Q402" s="40">
        <v>27.30341973426269</v>
      </c>
      <c r="R402" s="40">
        <v>0.63416567578279825</v>
      </c>
      <c r="S402" s="40">
        <v>7.6923076923076925</v>
      </c>
      <c r="T402" s="102"/>
      <c r="U402" s="40">
        <v>0.32672620344151598</v>
      </c>
      <c r="V402" s="40">
        <v>6.1533434981485513</v>
      </c>
      <c r="W402" s="40">
        <v>5.0420168067226889</v>
      </c>
      <c r="X402" s="40">
        <v>14.423076923076922</v>
      </c>
      <c r="Y402" s="40">
        <v>0.16336310172075799</v>
      </c>
      <c r="Z402" s="40">
        <v>6.9157046395120894</v>
      </c>
      <c r="AA402" s="40">
        <v>2.3076923076923079</v>
      </c>
      <c r="AB402" s="40">
        <v>7.2115384615384608</v>
      </c>
      <c r="AC402" s="102">
        <v>2.13</v>
      </c>
      <c r="AD402" s="102">
        <v>95.51</v>
      </c>
      <c r="AE402" s="102">
        <v>2.19</v>
      </c>
      <c r="AF402" s="102">
        <v>94.23</v>
      </c>
      <c r="AG402" s="102">
        <v>0.4</v>
      </c>
      <c r="AH402" s="102">
        <v>56.74</v>
      </c>
      <c r="AI402" s="102">
        <v>0.71</v>
      </c>
      <c r="AJ402" s="102">
        <v>17.79</v>
      </c>
    </row>
    <row r="403" spans="1:36" x14ac:dyDescent="0.25">
      <c r="A403" s="11" t="s">
        <v>17</v>
      </c>
      <c r="B403" s="8"/>
      <c r="C403" s="40">
        <v>1.5896410148436675</v>
      </c>
      <c r="D403" s="40">
        <v>73.04979471523319</v>
      </c>
      <c r="E403" s="40">
        <v>2.1297602256699575</v>
      </c>
      <c r="F403" s="40">
        <v>72.248803827751189</v>
      </c>
      <c r="G403" s="40">
        <v>0.14738393515106854</v>
      </c>
      <c r="H403" s="40">
        <v>25.98168228234551</v>
      </c>
      <c r="I403" s="40">
        <v>0.56406124093473009</v>
      </c>
      <c r="J403" s="40">
        <v>6.6985645933014357</v>
      </c>
      <c r="K403" s="102"/>
      <c r="L403" s="40">
        <v>0.29476787030213708</v>
      </c>
      <c r="M403" s="40">
        <v>24.234129908411411</v>
      </c>
      <c r="N403" s="40">
        <v>1.201716738197425</v>
      </c>
      <c r="O403" s="40">
        <v>13.397129186602871</v>
      </c>
      <c r="P403" s="40">
        <v>0.2210759027266028</v>
      </c>
      <c r="Q403" s="40">
        <v>33.508790398989369</v>
      </c>
      <c r="R403" s="40">
        <v>0.65543071161048694</v>
      </c>
      <c r="S403" s="40">
        <v>10.047846889952153</v>
      </c>
      <c r="T403" s="102"/>
      <c r="U403" s="40">
        <v>0.12632908727234446</v>
      </c>
      <c r="V403" s="40">
        <v>4.9689440993788816</v>
      </c>
      <c r="W403" s="40">
        <v>2.4793388429752068</v>
      </c>
      <c r="X403" s="40">
        <v>5.741626794258373</v>
      </c>
      <c r="Y403" s="40">
        <v>5.2637119696810189E-2</v>
      </c>
      <c r="Z403" s="40">
        <v>5.8427202863459309</v>
      </c>
      <c r="AA403" s="40">
        <v>0.89285714285714279</v>
      </c>
      <c r="AB403" s="40">
        <v>2.3923444976076556</v>
      </c>
      <c r="AC403" s="102">
        <v>2.0099999999999998</v>
      </c>
      <c r="AD403" s="102">
        <v>102.25</v>
      </c>
      <c r="AE403" s="102">
        <v>1.93</v>
      </c>
      <c r="AF403" s="102">
        <v>91.39</v>
      </c>
      <c r="AG403" s="102">
        <v>0.42</v>
      </c>
      <c r="AH403" s="102">
        <v>65.33</v>
      </c>
      <c r="AI403" s="102">
        <v>0.64</v>
      </c>
      <c r="AJ403" s="102">
        <v>19.14</v>
      </c>
    </row>
    <row r="404" spans="1:36" x14ac:dyDescent="0.25">
      <c r="A404" s="11" t="s">
        <v>18</v>
      </c>
      <c r="B404" s="8"/>
      <c r="C404" s="40">
        <v>3.0982905982905984</v>
      </c>
      <c r="D404" s="40">
        <v>72.863247863247864</v>
      </c>
      <c r="E404" s="40">
        <v>4.0787623066104075</v>
      </c>
      <c r="F404" s="40">
        <v>74.358974358974365</v>
      </c>
      <c r="G404" s="40">
        <v>0</v>
      </c>
      <c r="H404" s="40">
        <v>30.876068376068378</v>
      </c>
      <c r="I404" s="40">
        <v>0</v>
      </c>
      <c r="J404" s="40">
        <v>0</v>
      </c>
      <c r="K404" s="102"/>
      <c r="L404" s="40">
        <v>0.53418803418803418</v>
      </c>
      <c r="M404" s="40">
        <v>21.047008547008549</v>
      </c>
      <c r="N404" s="40">
        <v>2.4752475247524752</v>
      </c>
      <c r="O404" s="40">
        <v>12.820512820512819</v>
      </c>
      <c r="P404" s="40">
        <v>0.64102564102564097</v>
      </c>
      <c r="Q404" s="40">
        <v>29.273504273504276</v>
      </c>
      <c r="R404" s="40">
        <v>2.1428571428571428</v>
      </c>
      <c r="S404" s="40">
        <v>15.384615384615385</v>
      </c>
      <c r="T404" s="102"/>
      <c r="U404" s="40">
        <v>0.10683760683760685</v>
      </c>
      <c r="V404" s="40">
        <v>5.0213675213675213</v>
      </c>
      <c r="W404" s="40">
        <v>2.083333333333333</v>
      </c>
      <c r="X404" s="40">
        <v>2.5641025641025639</v>
      </c>
      <c r="Y404" s="40">
        <v>0</v>
      </c>
      <c r="Z404" s="40">
        <v>4.0598290598290596</v>
      </c>
      <c r="AA404" s="40">
        <v>0</v>
      </c>
      <c r="AB404" s="40">
        <v>0</v>
      </c>
      <c r="AC404" s="102">
        <v>3.74</v>
      </c>
      <c r="AD404" s="102">
        <v>98.93</v>
      </c>
      <c r="AE404" s="102">
        <v>3.64</v>
      </c>
      <c r="AF404" s="102">
        <v>89.74</v>
      </c>
      <c r="AG404" s="102">
        <v>0.64</v>
      </c>
      <c r="AH404" s="102">
        <v>64.209999999999994</v>
      </c>
      <c r="AI404" s="102">
        <v>0.99</v>
      </c>
      <c r="AJ404" s="102">
        <v>15.38</v>
      </c>
    </row>
    <row r="405" spans="1:36" x14ac:dyDescent="0.25">
      <c r="A405" s="11" t="s">
        <v>19</v>
      </c>
      <c r="B405" s="8"/>
      <c r="C405" s="40">
        <v>2.1812711545693872</v>
      </c>
      <c r="D405" s="40">
        <v>73.486273034975554</v>
      </c>
      <c r="E405" s="40">
        <v>2.8827037773359843</v>
      </c>
      <c r="F405" s="40">
        <v>65.168539325842701</v>
      </c>
      <c r="G405" s="40">
        <v>0.22564874012786762</v>
      </c>
      <c r="H405" s="40">
        <v>29.033471229785633</v>
      </c>
      <c r="I405" s="40">
        <v>0.77120822622107965</v>
      </c>
      <c r="J405" s="40">
        <v>6.7415730337078648</v>
      </c>
      <c r="K405" s="102"/>
      <c r="L405" s="40">
        <v>0.5641218503196691</v>
      </c>
      <c r="M405" s="40">
        <v>22.602482136141404</v>
      </c>
      <c r="N405" s="40">
        <v>2.4350649350649354</v>
      </c>
      <c r="O405" s="40">
        <v>16.853932584269664</v>
      </c>
      <c r="P405" s="40">
        <v>0.4136893569010906</v>
      </c>
      <c r="Q405" s="40">
        <v>31.402783001128242</v>
      </c>
      <c r="R405" s="40">
        <v>1.3002364066193852</v>
      </c>
      <c r="S405" s="40">
        <v>12.359550561797752</v>
      </c>
      <c r="T405" s="102"/>
      <c r="U405" s="40">
        <v>0.22564874012786762</v>
      </c>
      <c r="V405" s="40">
        <v>4.9642722828130879</v>
      </c>
      <c r="W405" s="40">
        <v>4.3478260869565215</v>
      </c>
      <c r="X405" s="40">
        <v>6.7415730337078648</v>
      </c>
      <c r="Y405" s="40">
        <v>0.18804061677322301</v>
      </c>
      <c r="Z405" s="40">
        <v>5.0394885295223766</v>
      </c>
      <c r="AA405" s="40">
        <v>3.5971223021582732</v>
      </c>
      <c r="AB405" s="40">
        <v>5.6179775280898872</v>
      </c>
      <c r="AC405" s="102">
        <v>2.97</v>
      </c>
      <c r="AD405" s="102">
        <v>101.05</v>
      </c>
      <c r="AE405" s="102">
        <v>2.86</v>
      </c>
      <c r="AF405" s="102">
        <v>88.76</v>
      </c>
      <c r="AG405" s="102">
        <v>0.83</v>
      </c>
      <c r="AH405" s="102">
        <v>65.48</v>
      </c>
      <c r="AI405" s="102">
        <v>1.25</v>
      </c>
      <c r="AJ405" s="102">
        <v>24.72</v>
      </c>
    </row>
    <row r="406" spans="1:36" x14ac:dyDescent="0.25">
      <c r="A406" s="11" t="s">
        <v>20</v>
      </c>
      <c r="B406" s="8"/>
      <c r="C406" s="40">
        <v>1.1349639275030794</v>
      </c>
      <c r="D406" s="40">
        <v>72.092204821397161</v>
      </c>
      <c r="E406" s="40">
        <v>1.5499219031599183</v>
      </c>
      <c r="F406" s="40">
        <v>67.1875</v>
      </c>
      <c r="G406" s="40">
        <v>6.1587189864508181E-2</v>
      </c>
      <c r="H406" s="40">
        <v>26.148161182474045</v>
      </c>
      <c r="I406" s="40">
        <v>0.23497818059751593</v>
      </c>
      <c r="J406" s="40">
        <v>3.6458333333333335</v>
      </c>
      <c r="K406" s="102"/>
      <c r="L406" s="40">
        <v>0.19355973957416858</v>
      </c>
      <c r="M406" s="40">
        <v>16.795706493049444</v>
      </c>
      <c r="N406" s="40">
        <v>1.1393060590367685</v>
      </c>
      <c r="O406" s="40">
        <v>11.458333333333332</v>
      </c>
      <c r="P406" s="40">
        <v>0.17596339961288052</v>
      </c>
      <c r="Q406" s="40">
        <v>26.192152032377265</v>
      </c>
      <c r="R406" s="40">
        <v>0.66733400066733395</v>
      </c>
      <c r="S406" s="40">
        <v>10.416666666666668</v>
      </c>
      <c r="T406" s="102"/>
      <c r="U406" s="40">
        <v>0.18476156959352455</v>
      </c>
      <c r="V406" s="40">
        <v>4.6542319197606892</v>
      </c>
      <c r="W406" s="40">
        <v>3.8181818181818183</v>
      </c>
      <c r="X406" s="40">
        <v>10.9375</v>
      </c>
      <c r="Y406" s="40">
        <v>8.7981699806440258E-2</v>
      </c>
      <c r="Z406" s="40">
        <v>5.1557276086573989</v>
      </c>
      <c r="AA406" s="40">
        <v>1.6778523489932886</v>
      </c>
      <c r="AB406" s="40">
        <v>5.2083333333333339</v>
      </c>
      <c r="AC406" s="102">
        <v>1.51</v>
      </c>
      <c r="AD406" s="102">
        <v>93.54</v>
      </c>
      <c r="AE406" s="102">
        <v>1.59</v>
      </c>
      <c r="AF406" s="102">
        <v>89.58</v>
      </c>
      <c r="AG406" s="102">
        <v>0.33</v>
      </c>
      <c r="AH406" s="102">
        <v>57.5</v>
      </c>
      <c r="AI406" s="102">
        <v>0.56000000000000005</v>
      </c>
      <c r="AJ406" s="102">
        <v>19.27</v>
      </c>
    </row>
    <row r="407" spans="1:36" x14ac:dyDescent="0.25">
      <c r="A407" s="11" t="s">
        <v>21</v>
      </c>
      <c r="B407" s="8"/>
      <c r="C407" s="40">
        <v>1.632302405498282</v>
      </c>
      <c r="D407" s="40">
        <v>63.087056128293241</v>
      </c>
      <c r="E407" s="40">
        <v>2.5221238938053099</v>
      </c>
      <c r="F407" s="40">
        <v>62.637362637362635</v>
      </c>
      <c r="G407" s="40">
        <v>0.20045819014891178</v>
      </c>
      <c r="H407" s="40">
        <v>30.727376861397481</v>
      </c>
      <c r="I407" s="40">
        <v>0.64814814814814814</v>
      </c>
      <c r="J407" s="40">
        <v>7.6923076923076925</v>
      </c>
      <c r="K407" s="102"/>
      <c r="L407" s="40">
        <v>0.31500572737686139</v>
      </c>
      <c r="M407" s="40">
        <v>17.353951890034363</v>
      </c>
      <c r="N407" s="40">
        <v>1.7828200972447326</v>
      </c>
      <c r="O407" s="40">
        <v>12.087912087912088</v>
      </c>
      <c r="P407" s="40">
        <v>0.31500572737686139</v>
      </c>
      <c r="Q407" s="40">
        <v>27.491408934707906</v>
      </c>
      <c r="R407" s="40">
        <v>1.1328527291452111</v>
      </c>
      <c r="S407" s="40">
        <v>12.087912087912088</v>
      </c>
      <c r="T407" s="102"/>
      <c r="U407" s="40">
        <v>0.1718213058419244</v>
      </c>
      <c r="V407" s="40">
        <v>5.4982817869415808</v>
      </c>
      <c r="W407" s="40">
        <v>3.0303030303030303</v>
      </c>
      <c r="X407" s="40">
        <v>6.593406593406594</v>
      </c>
      <c r="Y407" s="40">
        <v>0.1718213058419244</v>
      </c>
      <c r="Z407" s="40">
        <v>7.9324169530355091</v>
      </c>
      <c r="AA407" s="40">
        <v>2.1201413427561837</v>
      </c>
      <c r="AB407" s="40">
        <v>6.593406593406594</v>
      </c>
      <c r="AC407" s="102">
        <v>2.12</v>
      </c>
      <c r="AD407" s="102">
        <v>85.94</v>
      </c>
      <c r="AE407" s="102">
        <v>2.41</v>
      </c>
      <c r="AF407" s="102">
        <v>81.319999999999993</v>
      </c>
      <c r="AG407" s="102">
        <v>0.69</v>
      </c>
      <c r="AH407" s="102">
        <v>66.150000000000006</v>
      </c>
      <c r="AI407" s="102">
        <v>1.03</v>
      </c>
      <c r="AJ407" s="102">
        <v>26.37</v>
      </c>
    </row>
    <row r="408" spans="1:36" ht="22.8" x14ac:dyDescent="0.25">
      <c r="A408" s="16" t="s">
        <v>22</v>
      </c>
      <c r="B408" s="65"/>
      <c r="C408" s="57">
        <v>1.54</v>
      </c>
      <c r="D408" s="57">
        <v>71.040000000000006</v>
      </c>
      <c r="E408" s="57">
        <v>2.13</v>
      </c>
      <c r="F408" s="42">
        <v>68.540000000000006</v>
      </c>
      <c r="G408" s="57">
        <v>0.12</v>
      </c>
      <c r="H408" s="110">
        <v>26.56</v>
      </c>
      <c r="I408" s="57">
        <v>0.44</v>
      </c>
      <c r="J408" s="42">
        <v>5.19</v>
      </c>
      <c r="K408" s="107"/>
      <c r="L408" s="57">
        <v>0.28000000000000003</v>
      </c>
      <c r="M408" s="57">
        <v>19.3</v>
      </c>
      <c r="N408" s="57">
        <v>1.41</v>
      </c>
      <c r="O408" s="57">
        <v>12.22</v>
      </c>
      <c r="P408" s="57">
        <v>0.24</v>
      </c>
      <c r="Q408" s="57">
        <v>28.57</v>
      </c>
      <c r="R408" s="57">
        <v>0.84</v>
      </c>
      <c r="S408" s="57">
        <v>10.7</v>
      </c>
      <c r="T408" s="111"/>
      <c r="U408" s="57">
        <v>0.19</v>
      </c>
      <c r="V408" s="110">
        <v>5.21</v>
      </c>
      <c r="W408" s="57">
        <v>3.56</v>
      </c>
      <c r="X408" s="42">
        <v>8.5399999999999991</v>
      </c>
      <c r="Y408" s="110">
        <v>0.11</v>
      </c>
      <c r="Z408" s="110">
        <v>5.88</v>
      </c>
      <c r="AA408" s="42">
        <v>1.79</v>
      </c>
      <c r="AB408" s="110">
        <v>4.76</v>
      </c>
      <c r="AC408" s="181">
        <v>2.0099999999999998</v>
      </c>
      <c r="AD408" s="182">
        <v>95.55</v>
      </c>
      <c r="AE408" s="182">
        <v>2.06</v>
      </c>
      <c r="AF408" s="182">
        <v>89.3</v>
      </c>
      <c r="AG408" s="182">
        <v>0.47</v>
      </c>
      <c r="AH408" s="182">
        <v>61.02</v>
      </c>
      <c r="AI408" s="182">
        <v>0.76</v>
      </c>
      <c r="AJ408" s="181">
        <v>20.65</v>
      </c>
    </row>
    <row r="409" spans="1:36" x14ac:dyDescent="0.25">
      <c r="A409" s="89" t="s">
        <v>70</v>
      </c>
      <c r="B409" s="67"/>
      <c r="C409" s="108">
        <v>1.1499999999999999</v>
      </c>
      <c r="D409" s="108">
        <v>65.489999999999995</v>
      </c>
      <c r="E409" s="108">
        <v>1.73</v>
      </c>
      <c r="F409" s="108">
        <v>64.13</v>
      </c>
      <c r="G409" s="108">
        <v>0.14000000000000001</v>
      </c>
      <c r="H409" s="108">
        <v>29.54</v>
      </c>
      <c r="I409" s="108">
        <v>0.46</v>
      </c>
      <c r="J409" s="108">
        <v>7.59</v>
      </c>
      <c r="K409" s="109"/>
      <c r="L409" s="108">
        <v>0.15</v>
      </c>
      <c r="M409" s="108">
        <v>13.73</v>
      </c>
      <c r="N409" s="108">
        <v>1.1000000000000001</v>
      </c>
      <c r="O409" s="108">
        <v>8.5</v>
      </c>
      <c r="P409" s="108">
        <v>0.14000000000000001</v>
      </c>
      <c r="Q409" s="108">
        <v>20.79</v>
      </c>
      <c r="R409" s="108">
        <v>0.69</v>
      </c>
      <c r="S409" s="108">
        <v>8.06</v>
      </c>
      <c r="T409" s="109"/>
      <c r="U409" s="108">
        <v>0.2</v>
      </c>
      <c r="V409" s="108">
        <v>5.58</v>
      </c>
      <c r="W409" s="108">
        <v>3.48</v>
      </c>
      <c r="X409" s="108">
        <v>11.21</v>
      </c>
      <c r="Y409" s="108">
        <v>0.13</v>
      </c>
      <c r="Z409" s="108">
        <v>6.74</v>
      </c>
      <c r="AA409" s="108">
        <v>1.83</v>
      </c>
      <c r="AB409" s="108">
        <v>6.99</v>
      </c>
      <c r="AC409" s="109">
        <v>1.5</v>
      </c>
      <c r="AD409" s="109">
        <v>84.79</v>
      </c>
      <c r="AE409" s="109">
        <v>1.74</v>
      </c>
      <c r="AF409" s="109">
        <v>83.84</v>
      </c>
      <c r="AG409" s="109">
        <v>0.41</v>
      </c>
      <c r="AH409" s="109">
        <v>57.07</v>
      </c>
      <c r="AI409" s="109">
        <v>0.71</v>
      </c>
      <c r="AJ409" s="109">
        <v>22.65</v>
      </c>
    </row>
    <row r="411" spans="1:36" x14ac:dyDescent="0.25">
      <c r="A411" s="333" t="s">
        <v>74</v>
      </c>
      <c r="B411" s="333"/>
      <c r="C411" s="333"/>
      <c r="D411" s="333"/>
      <c r="E411" s="333"/>
      <c r="F411" s="333"/>
    </row>
    <row r="412" spans="1:36" ht="14.4" x14ac:dyDescent="0.3">
      <c r="A412" s="324" t="s">
        <v>27</v>
      </c>
      <c r="B412" s="1"/>
      <c r="C412" s="328" t="s">
        <v>30</v>
      </c>
      <c r="D412" s="367"/>
      <c r="E412" s="367"/>
      <c r="F412" s="367"/>
      <c r="G412" s="367"/>
      <c r="H412" s="367"/>
      <c r="I412" s="367"/>
      <c r="J412" s="367"/>
      <c r="K412" s="3"/>
      <c r="L412" s="328" t="s">
        <v>35</v>
      </c>
      <c r="M412" s="367"/>
      <c r="N412" s="367"/>
      <c r="O412" s="367"/>
      <c r="P412" s="367"/>
      <c r="Q412" s="367"/>
      <c r="R412" s="367"/>
      <c r="S412" s="367"/>
      <c r="T412" s="4"/>
      <c r="U412" s="328" t="s">
        <v>36</v>
      </c>
      <c r="V412" s="328"/>
      <c r="W412" s="328"/>
      <c r="X412" s="328"/>
      <c r="Y412" s="367"/>
      <c r="Z412" s="367"/>
      <c r="AA412" s="367"/>
      <c r="AB412" s="367"/>
      <c r="AC412" s="328" t="s">
        <v>37</v>
      </c>
      <c r="AD412" s="328"/>
      <c r="AE412" s="328"/>
      <c r="AF412" s="328"/>
      <c r="AG412" s="370"/>
      <c r="AH412" s="370"/>
      <c r="AI412" s="370"/>
      <c r="AJ412" s="370"/>
    </row>
    <row r="413" spans="1:36" x14ac:dyDescent="0.25">
      <c r="A413" s="324"/>
      <c r="B413" s="1"/>
      <c r="C413" s="327" t="s">
        <v>33</v>
      </c>
      <c r="D413" s="327"/>
      <c r="E413" s="327"/>
      <c r="F413" s="327"/>
      <c r="G413" s="327" t="s">
        <v>34</v>
      </c>
      <c r="H413" s="327"/>
      <c r="I413" s="327"/>
      <c r="J413" s="327"/>
      <c r="K413" s="45"/>
      <c r="L413" s="327" t="s">
        <v>33</v>
      </c>
      <c r="M413" s="327"/>
      <c r="N413" s="327"/>
      <c r="O413" s="327"/>
      <c r="P413" s="327" t="s">
        <v>34</v>
      </c>
      <c r="Q413" s="327"/>
      <c r="R413" s="327"/>
      <c r="S413" s="327"/>
      <c r="T413" s="5"/>
      <c r="U413" s="327" t="s">
        <v>33</v>
      </c>
      <c r="V413" s="327"/>
      <c r="W413" s="327"/>
      <c r="X413" s="327"/>
      <c r="Y413" s="327" t="s">
        <v>34</v>
      </c>
      <c r="Z413" s="327"/>
      <c r="AA413" s="327"/>
      <c r="AB413" s="327"/>
      <c r="AC413" s="327" t="s">
        <v>33</v>
      </c>
      <c r="AD413" s="327"/>
      <c r="AE413" s="327"/>
      <c r="AF413" s="327"/>
      <c r="AG413" s="327" t="s">
        <v>34</v>
      </c>
      <c r="AH413" s="327"/>
      <c r="AI413" s="327"/>
      <c r="AJ413" s="327"/>
    </row>
    <row r="414" spans="1:36" ht="31.2" x14ac:dyDescent="0.25">
      <c r="A414" s="327"/>
      <c r="B414" s="2"/>
      <c r="C414" s="46" t="s">
        <v>41</v>
      </c>
      <c r="D414" s="46" t="s">
        <v>42</v>
      </c>
      <c r="E414" s="46" t="s">
        <v>43</v>
      </c>
      <c r="F414" s="46" t="s">
        <v>44</v>
      </c>
      <c r="G414" s="46" t="s">
        <v>41</v>
      </c>
      <c r="H414" s="46" t="s">
        <v>42</v>
      </c>
      <c r="I414" s="46" t="s">
        <v>43</v>
      </c>
      <c r="J414" s="46" t="s">
        <v>44</v>
      </c>
      <c r="K414" s="7"/>
      <c r="L414" s="46" t="s">
        <v>41</v>
      </c>
      <c r="M414" s="46" t="s">
        <v>42</v>
      </c>
      <c r="N414" s="46" t="s">
        <v>43</v>
      </c>
      <c r="O414" s="46" t="s">
        <v>44</v>
      </c>
      <c r="P414" s="46" t="s">
        <v>41</v>
      </c>
      <c r="Q414" s="46" t="s">
        <v>42</v>
      </c>
      <c r="R414" s="46" t="s">
        <v>43</v>
      </c>
      <c r="S414" s="46" t="s">
        <v>44</v>
      </c>
      <c r="T414" s="7"/>
      <c r="U414" s="46" t="s">
        <v>41</v>
      </c>
      <c r="V414" s="46" t="s">
        <v>42</v>
      </c>
      <c r="W414" s="46" t="s">
        <v>43</v>
      </c>
      <c r="X414" s="46" t="s">
        <v>44</v>
      </c>
      <c r="Y414" s="46" t="s">
        <v>41</v>
      </c>
      <c r="Z414" s="46" t="s">
        <v>42</v>
      </c>
      <c r="AA414" s="46" t="s">
        <v>43</v>
      </c>
      <c r="AB414" s="46" t="s">
        <v>44</v>
      </c>
      <c r="AC414" s="46" t="s">
        <v>41</v>
      </c>
      <c r="AD414" s="46" t="s">
        <v>42</v>
      </c>
      <c r="AE414" s="46" t="s">
        <v>43</v>
      </c>
      <c r="AF414" s="46" t="s">
        <v>44</v>
      </c>
      <c r="AG414" s="46" t="s">
        <v>41</v>
      </c>
      <c r="AH414" s="46" t="s">
        <v>42</v>
      </c>
      <c r="AI414" s="46" t="s">
        <v>43</v>
      </c>
      <c r="AJ414" s="46" t="s">
        <v>44</v>
      </c>
    </row>
    <row r="415" spans="1:36" x14ac:dyDescent="0.25">
      <c r="A415" s="11" t="s">
        <v>0</v>
      </c>
      <c r="B415" s="8"/>
      <c r="C415" s="195">
        <f>'Tab. RF.IS.App.3a'!H413/'Tab. RF.IS.App.3a'!C413*100</f>
        <v>1.2843542302856117</v>
      </c>
      <c r="D415" s="195">
        <f>'Tab. RF.IS.App.3a'!J413/'Tab. RF.IS.App.3a'!C413*100</f>
        <v>63.319561702892045</v>
      </c>
      <c r="E415" s="195">
        <f>('Tab. RF.IS.App.3a'!H413)/('Tab. RF.IS.App.3a'!H413+'Tab. RF.IS.App.3a'!J413)*100</f>
        <v>1.988043931600167</v>
      </c>
      <c r="F415" s="195">
        <f>('Tab. RF.IS.App.3a'!H413/'Tab. RF.IS.App.3a'!D413*100)</f>
        <v>63.274336283185839</v>
      </c>
      <c r="G415" s="195">
        <f>'Tab. RF.IS.App.3a'!I413/'Tab. RF.IS.App.3a'!C413*100</f>
        <v>0.18861146039159332</v>
      </c>
      <c r="H415" s="195">
        <f>'Tab. RF.IS.App.3a'!K413/'Tab. RF.IS.App.3a'!C413*100</f>
        <v>30.752649541943594</v>
      </c>
      <c r="I415" s="195">
        <f>('Tab. RF.IS.App.3a'!I413/('Tab. RF.IS.App.3a'!I413+'Tab. RF.IS.App.3a'!K413)*100)</f>
        <v>0.60957910014513783</v>
      </c>
      <c r="J415" s="195">
        <f>'Tab. RF.IS.App.3a'!I413/'Tab. RF.IS.App.3a'!D413*100</f>
        <v>9.2920353982300892</v>
      </c>
      <c r="K415" s="194"/>
      <c r="L415" s="195">
        <f>'Tab. RF.IS.App.3a'!M413/'Tab. RF.IS.App.3a'!C413*100</f>
        <v>0.2425004490749057</v>
      </c>
      <c r="M415" s="195">
        <f>'Tab. RF.IS.App.3a'!O413/'Tab. RF.IS.App.3a'!C413*100</f>
        <v>14.684749416202623</v>
      </c>
      <c r="N415" s="195">
        <f>('Tab. RF.IS.App.3a'!M413/('Tab. RF.IS.App.3a'!M413+'Tab. RF.IS.App.3a'!O413)*100)</f>
        <v>1.6245487364620936</v>
      </c>
      <c r="O415" s="195">
        <f>'Tab. RF.IS.App.3a'!M413/'Tab. RF.IS.App.3a'!D413*100</f>
        <v>11.946902654867257</v>
      </c>
      <c r="P415" s="195">
        <f>'Tab. RF.IS.App.3a'!N413/'Tab. RF.IS.App.3a'!C413*100</f>
        <v>0.18861146039159332</v>
      </c>
      <c r="Q415" s="195">
        <f>'Tab. RF.IS.App.3a'!P413/'Tab. RF.IS.App.3a'!C413*100</f>
        <v>23.262080114963176</v>
      </c>
      <c r="R415" s="195">
        <f>'Tab. RF.IS.App.3a'!N413/('Tab. RF.IS.App.3a'!N413+'Tab. RF.IS.App.3a'!P413)*100</f>
        <v>0.80428954423592491</v>
      </c>
      <c r="S415" s="195">
        <f>'Tab. RF.IS.App.3a'!N413/'Tab. RF.IS.App.3a'!D413*100</f>
        <v>9.2920353982300892</v>
      </c>
      <c r="T415" s="194"/>
      <c r="U415" s="195">
        <f>'Tab. RF.IS.App.3a'!R413/'Tab. RF.IS.App.3a'!C413*100</f>
        <v>0.18861146039159332</v>
      </c>
      <c r="V415" s="195">
        <f>'Tab. RF.IS.App.3a'!T413/'Tab. RF.IS.App.3a'!C413*100</f>
        <v>6.161307706125382</v>
      </c>
      <c r="W415" s="195">
        <f>'Tab. RF.IS.App.3a'!R413/('Tab. RF.IS.App.3a'!R413+'Tab. RF.IS.App.3a'!T413)*100</f>
        <v>2.9702970297029703</v>
      </c>
      <c r="X415" s="195">
        <f>'Tab. RF.IS.App.3a'!R413/'Tab. RF.IS.App.3a'!D413*100</f>
        <v>9.2920353982300892</v>
      </c>
      <c r="Y415" s="195">
        <f>'Tab. RF.IS.App.3a'!S413/'Tab. RF.IS.App.3a'!C413*100</f>
        <v>0.11675947548051016</v>
      </c>
      <c r="Z415" s="195">
        <f>'Tab. RF.IS.App.3a'!U413/'Tab. RF.IS.App.3a'!C413*100</f>
        <v>8.0204778156996586</v>
      </c>
      <c r="AA415" s="195">
        <f>'Tab. RF.IS.App.3a'!S413/('Tab. RF.IS.App.3a'!S413+'Tab. RF.IS.App.3a'!U413)*100</f>
        <v>1.434878587196468</v>
      </c>
      <c r="AB415" s="195">
        <f>'Tab. RF.IS.App.3a'!S413/'Tab. RF.IS.App.3a'!D413*100</f>
        <v>5.7522123893805306</v>
      </c>
      <c r="AC415" s="195">
        <f>'Tab. RF.IS.App.3a'!W413/'Tab. RF.IS.App.3a'!C413*100</f>
        <v>1.7154661397521107</v>
      </c>
      <c r="AD415" s="195">
        <f>'Tab. RF.IS.App.3a'!Y413/'Tab. RF.IS.App.3a'!C413*100</f>
        <v>84.165618825220051</v>
      </c>
      <c r="AE415" s="195">
        <f>'Tab. RF.IS.App.3a'!W413/('Tab. RF.IS.App.3a'!W413+'Tab. RF.IS.App.3a'!Y413)*100</f>
        <v>1.9974900648399918</v>
      </c>
      <c r="AF415" s="195">
        <f>'Tab. RF.IS.App.3a'!W413/'Tab. RF.IS.App.3a'!D413*100</f>
        <v>84.513274336283189</v>
      </c>
      <c r="AG415" s="195">
        <f>'Tab. RF.IS.App.3a'!X413/'Tab. RF.IS.App.3a'!C413*100</f>
        <v>0.49398239626369678</v>
      </c>
      <c r="AH415" s="195">
        <f>'Tab. RF.IS.App.3a'!Z413/'Tab. RF.IS.App.3a'!C413*100</f>
        <v>62.035207472606437</v>
      </c>
      <c r="AI415" s="195">
        <f>'Tab. RF.IS.App.3a'!X413/('Tab. RF.IS.App.3a'!X413+'Tab. RF.IS.App.3a'!Z413)*100</f>
        <v>0.79000287273771896</v>
      </c>
      <c r="AJ415" s="195">
        <f>'Tab. RF.IS.App.3a'!X413/'Tab. RF.IS.App.3a'!D413*100</f>
        <v>24.336283185840706</v>
      </c>
    </row>
    <row r="416" spans="1:36" x14ac:dyDescent="0.25">
      <c r="A416" s="11" t="s">
        <v>1</v>
      </c>
      <c r="B416" s="8"/>
      <c r="C416" s="195">
        <f>'Tab. RF.IS.App.3a'!H414/'Tab. RF.IS.App.3a'!C414*100</f>
        <v>1.4134275618374559</v>
      </c>
      <c r="D416" s="195">
        <f>'Tab. RF.IS.App.3a'!J414/'Tab. RF.IS.App.3a'!C414*100</f>
        <v>66.784452296819779</v>
      </c>
      <c r="E416" s="195">
        <f>('Tab. RF.IS.App.3a'!H414)/('Tab. RF.IS.App.3a'!H414+'Tab. RF.IS.App.3a'!J414)*100</f>
        <v>2.0725388601036272</v>
      </c>
      <c r="F416" s="195">
        <f>('Tab. RF.IS.App.3a'!H414/'Tab. RF.IS.App.3a'!D414*100)</f>
        <v>66.666666666666657</v>
      </c>
      <c r="G416" s="195">
        <f>'Tab. RF.IS.App.3a'!I414/'Tab. RF.IS.App.3a'!C414*100</f>
        <v>0</v>
      </c>
      <c r="H416" s="195">
        <f>'Tab. RF.IS.App.3a'!K414/'Tab. RF.IS.App.3a'!C414*100</f>
        <v>30.03533568904594</v>
      </c>
      <c r="I416" s="195">
        <f>('Tab. RF.IS.App.3a'!I414/('Tab. RF.IS.App.3a'!I414+'Tab. RF.IS.App.3a'!K414)*100)</f>
        <v>0</v>
      </c>
      <c r="J416" s="195">
        <f>'Tab. RF.IS.App.3a'!I414/'Tab. RF.IS.App.3a'!D414*100</f>
        <v>0</v>
      </c>
      <c r="K416" s="194"/>
      <c r="L416" s="195">
        <f>'Tab. RF.IS.App.3a'!M414/'Tab. RF.IS.App.3a'!C414*100</f>
        <v>0.35335689045936397</v>
      </c>
      <c r="M416" s="195">
        <f>'Tab. RF.IS.App.3a'!O414/'Tab. RF.IS.App.3a'!C414*100</f>
        <v>12.367491166077739</v>
      </c>
      <c r="N416" s="195">
        <f>('Tab. RF.IS.App.3a'!M414/('Tab. RF.IS.App.3a'!M414+'Tab. RF.IS.App.3a'!O414)*100)</f>
        <v>2.7777777777777777</v>
      </c>
      <c r="O416" s="195">
        <f>'Tab. RF.IS.App.3a'!M414/'Tab. RF.IS.App.3a'!D414*100</f>
        <v>16.666666666666664</v>
      </c>
      <c r="P416" s="195">
        <f>'Tab. RF.IS.App.3a'!N414/'Tab. RF.IS.App.3a'!C414*100</f>
        <v>0</v>
      </c>
      <c r="Q416" s="195">
        <f>'Tab. RF.IS.App.3a'!P414/'Tab. RF.IS.App.3a'!C414*100</f>
        <v>19.434628975265017</v>
      </c>
      <c r="R416" s="195">
        <f>'Tab. RF.IS.App.3a'!N414/('Tab. RF.IS.App.3a'!N414+'Tab. RF.IS.App.3a'!P414)*100</f>
        <v>0</v>
      </c>
      <c r="S416" s="195">
        <f>'Tab. RF.IS.App.3a'!N414/'Tab. RF.IS.App.3a'!D414*100</f>
        <v>0</v>
      </c>
      <c r="T416" s="194"/>
      <c r="U416" s="195">
        <f>'Tab. RF.IS.App.3a'!R414/'Tab. RF.IS.App.3a'!C414*100</f>
        <v>0</v>
      </c>
      <c r="V416" s="195">
        <f>'Tab. RF.IS.App.3a'!T414/'Tab. RF.IS.App.3a'!C414*100</f>
        <v>6.0070671378091873</v>
      </c>
      <c r="W416" s="195">
        <f>'Tab. RF.IS.App.3a'!R414/('Tab. RF.IS.App.3a'!R414+'Tab. RF.IS.App.3a'!T414)*100</f>
        <v>0</v>
      </c>
      <c r="X416" s="195">
        <f>'Tab. RF.IS.App.3a'!R414/'Tab. RF.IS.App.3a'!D414*100</f>
        <v>0</v>
      </c>
      <c r="Y416" s="195">
        <f>'Tab. RF.IS.App.3a'!S414/'Tab. RF.IS.App.3a'!C414*100</f>
        <v>0.70671378091872794</v>
      </c>
      <c r="Z416" s="195">
        <f>'Tab. RF.IS.App.3a'!U414/'Tab. RF.IS.App.3a'!C414*100</f>
        <v>9.5406360424028271</v>
      </c>
      <c r="AA416" s="195">
        <f>'Tab. RF.IS.App.3a'!S414/('Tab. RF.IS.App.3a'!S414+'Tab. RF.IS.App.3a'!U414)*100</f>
        <v>6.8965517241379306</v>
      </c>
      <c r="AB416" s="195">
        <f>'Tab. RF.IS.App.3a'!S414/'Tab. RF.IS.App.3a'!D414*100</f>
        <v>33.333333333333329</v>
      </c>
      <c r="AC416" s="195">
        <f>'Tab. RF.IS.App.3a'!W414/'Tab. RF.IS.App.3a'!C414*100</f>
        <v>1.7667844522968199</v>
      </c>
      <c r="AD416" s="195">
        <f>'Tab. RF.IS.App.3a'!Y414/'Tab. RF.IS.App.3a'!C414*100</f>
        <v>85.159010600706708</v>
      </c>
      <c r="AE416" s="195">
        <f>'Tab. RF.IS.App.3a'!W414/('Tab. RF.IS.App.3a'!W414+'Tab. RF.IS.App.3a'!Y414)*100</f>
        <v>2.0325203252032518</v>
      </c>
      <c r="AF416" s="195">
        <f>'Tab. RF.IS.App.3a'!W414/'Tab. RF.IS.App.3a'!D414*100</f>
        <v>83.333333333333343</v>
      </c>
      <c r="AG416" s="195">
        <f>'Tab. RF.IS.App.3a'!X414/'Tab. RF.IS.App.3a'!C414*100</f>
        <v>0.70671378091872794</v>
      </c>
      <c r="AH416" s="195">
        <f>'Tab. RF.IS.App.3a'!Z414/'Tab. RF.IS.App.3a'!C414*100</f>
        <v>59.010600706713781</v>
      </c>
      <c r="AI416" s="195">
        <f>'Tab. RF.IS.App.3a'!X414/('Tab. RF.IS.App.3a'!X414+'Tab. RF.IS.App.3a'!Z414)*100</f>
        <v>1.1834319526627219</v>
      </c>
      <c r="AJ416" s="195">
        <f>'Tab. RF.IS.App.3a'!X414/'Tab. RF.IS.App.3a'!D414*100</f>
        <v>33.333333333333329</v>
      </c>
    </row>
    <row r="417" spans="1:36" x14ac:dyDescent="0.25">
      <c r="A417" s="11" t="s">
        <v>2</v>
      </c>
      <c r="B417" s="8"/>
      <c r="C417" s="195">
        <f>'Tab. RF.IS.App.3a'!H415/'Tab. RF.IS.App.3a'!C415*100</f>
        <v>0.92451333374015987</v>
      </c>
      <c r="D417" s="195">
        <f>'Tab. RF.IS.App.3a'!J415/'Tab. RF.IS.App.3a'!C415*100</f>
        <v>67.85256605846098</v>
      </c>
      <c r="E417" s="195">
        <f>('Tab. RF.IS.App.3a'!H415)/('Tab. RF.IS.App.3a'!H415+'Tab. RF.IS.App.3a'!J415)*100</f>
        <v>1.3442172042056697</v>
      </c>
      <c r="F417" s="195">
        <f>('Tab. RF.IS.App.3a'!H415/'Tab. RF.IS.App.3a'!D415*100)</f>
        <v>66.88741721854305</v>
      </c>
      <c r="G417" s="195">
        <f>'Tab. RF.IS.App.3a'!I415/'Tab. RF.IS.App.3a'!C415*100</f>
        <v>9.76383718801489E-2</v>
      </c>
      <c r="H417" s="195">
        <f>'Tab. RF.IS.App.3a'!K415/'Tab. RF.IS.App.3a'!C415*100</f>
        <v>28.763654116067617</v>
      </c>
      <c r="I417" s="195">
        <f>('Tab. RF.IS.App.3a'!I415/('Tab. RF.IS.App.3a'!I415+'Tab. RF.IS.App.3a'!K415)*100)</f>
        <v>0.33830214610423937</v>
      </c>
      <c r="J417" s="195">
        <f>'Tab. RF.IS.App.3a'!I415/'Tab. RF.IS.App.3a'!D415*100</f>
        <v>7.0640176600441498</v>
      </c>
      <c r="K417" s="194"/>
      <c r="L417" s="195">
        <f>'Tab. RF.IS.App.3a'!M415/'Tab. RF.IS.App.3a'!C415*100</f>
        <v>0.11289436748642216</v>
      </c>
      <c r="M417" s="195">
        <f>'Tab. RF.IS.App.3a'!O415/'Tab. RF.IS.App.3a'!C415*100</f>
        <v>12.180386892048576</v>
      </c>
      <c r="N417" s="195">
        <f>('Tab. RF.IS.App.3a'!M415/('Tab. RF.IS.App.3a'!M415+'Tab. RF.IS.App.3a'!O415)*100)</f>
        <v>0.91834202035244483</v>
      </c>
      <c r="O417" s="195">
        <f>'Tab. RF.IS.App.3a'!M415/'Tab. RF.IS.App.3a'!D415*100</f>
        <v>8.1677704194260485</v>
      </c>
      <c r="P417" s="195">
        <f>'Tab. RF.IS.App.3a'!N415/'Tab. RF.IS.App.3a'!C415*100</f>
        <v>7.3228778910111675E-2</v>
      </c>
      <c r="Q417" s="195">
        <f>'Tab. RF.IS.App.3a'!P415/'Tab. RF.IS.App.3a'!C415*100</f>
        <v>17.495575761274182</v>
      </c>
      <c r="R417" s="195">
        <f>'Tab. RF.IS.App.3a'!N415/('Tab. RF.IS.App.3a'!N415+'Tab. RF.IS.App.3a'!P415)*100</f>
        <v>0.41681139284473773</v>
      </c>
      <c r="S417" s="195">
        <f>'Tab. RF.IS.App.3a'!N415/'Tab. RF.IS.App.3a'!D415*100</f>
        <v>5.298013245033113</v>
      </c>
      <c r="T417" s="194"/>
      <c r="U417" s="195">
        <f>'Tab. RF.IS.App.3a'!R415/'Tab. RF.IS.App.3a'!C415*100</f>
        <v>0.15255995606273265</v>
      </c>
      <c r="V417" s="195">
        <f>'Tab. RF.IS.App.3a'!T415/'Tab. RF.IS.App.3a'!C415*100</f>
        <v>5.3853664490144633</v>
      </c>
      <c r="W417" s="195">
        <f>'Tab. RF.IS.App.3a'!R415/('Tab. RF.IS.App.3a'!R415+'Tab. RF.IS.App.3a'!T415)*100</f>
        <v>2.7548209366391188</v>
      </c>
      <c r="X417" s="195">
        <f>'Tab. RF.IS.App.3a'!R415/'Tab. RF.IS.App.3a'!D415*100</f>
        <v>11.037527593818984</v>
      </c>
      <c r="Y417" s="195">
        <f>'Tab. RF.IS.App.3a'!S415/'Tab. RF.IS.App.3a'!C415*100</f>
        <v>9.76383718801489E-2</v>
      </c>
      <c r="Z417" s="195">
        <f>'Tab. RF.IS.App.3a'!U415/'Tab. RF.IS.App.3a'!C415*100</f>
        <v>6.2458046012082749</v>
      </c>
      <c r="AA417" s="195">
        <f>'Tab. RF.IS.App.3a'!S415/('Tab. RF.IS.App.3a'!S415+'Tab. RF.IS.App.3a'!U415)*100</f>
        <v>1.5392015392015392</v>
      </c>
      <c r="AB417" s="195">
        <f>'Tab. RF.IS.App.3a'!S415/'Tab. RF.IS.App.3a'!D415*100</f>
        <v>7.0640176600441498</v>
      </c>
      <c r="AC417" s="195">
        <f>'Tab. RF.IS.App.3a'!W415/'Tab. RF.IS.App.3a'!C415*100</f>
        <v>1.1899676572893148</v>
      </c>
      <c r="AD417" s="195">
        <f>'Tab. RF.IS.App.3a'!Y415/'Tab. RF.IS.App.3a'!C415*100</f>
        <v>85.418319399524009</v>
      </c>
      <c r="AE417" s="195">
        <f>'Tab. RF.IS.App.3a'!W415/('Tab. RF.IS.App.3a'!W415+'Tab. RF.IS.App.3a'!Y415)*100</f>
        <v>1.3739651224238154</v>
      </c>
      <c r="AF417" s="195">
        <f>'Tab. RF.IS.App.3a'!W415/'Tab. RF.IS.App.3a'!D415*100</f>
        <v>86.092715231788077</v>
      </c>
      <c r="AG417" s="195">
        <f>'Tab. RF.IS.App.3a'!X415/'Tab. RF.IS.App.3a'!C415*100</f>
        <v>0.26850552267040945</v>
      </c>
      <c r="AH417" s="195">
        <f>'Tab. RF.IS.App.3a'!Z415/'Tab. RF.IS.App.3a'!C415*100</f>
        <v>52.505034478550073</v>
      </c>
      <c r="AI417" s="195">
        <f>'Tab. RF.IS.App.3a'!X415/('Tab. RF.IS.App.3a'!X415+'Tab. RF.IS.App.3a'!Z415)*100</f>
        <v>0.50878815911193342</v>
      </c>
      <c r="AJ417" s="195">
        <f>'Tab. RF.IS.App.3a'!X415/'Tab. RF.IS.App.3a'!D415*100</f>
        <v>19.426048565121413</v>
      </c>
    </row>
    <row r="418" spans="1:36" x14ac:dyDescent="0.25">
      <c r="A418" s="11" t="s">
        <v>3</v>
      </c>
      <c r="B418" s="8"/>
      <c r="C418" s="195">
        <f>'Tab. RF.IS.App.3a'!H416/'Tab. RF.IS.App.3a'!C416*100</f>
        <v>1.834862385321101</v>
      </c>
      <c r="D418" s="195">
        <f>'Tab. RF.IS.App.3a'!J416/'Tab. RF.IS.App.3a'!C416*100</f>
        <v>64.35124508519003</v>
      </c>
      <c r="E418" s="195">
        <f>('Tab. RF.IS.App.3a'!H416)/('Tab. RF.IS.App.3a'!H416+'Tab. RF.IS.App.3a'!J416)*100</f>
        <v>2.7722772277227725</v>
      </c>
      <c r="F418" s="195">
        <f>('Tab. RF.IS.App.3a'!H416/'Tab. RF.IS.App.3a'!D416*100)</f>
        <v>81.159420289855078</v>
      </c>
      <c r="G418" s="195">
        <f>'Tab. RF.IS.App.3a'!I416/'Tab. RF.IS.App.3a'!C416*100</f>
        <v>9.8296199213630392E-2</v>
      </c>
      <c r="H418" s="195">
        <f>'Tab. RF.IS.App.3a'!K416/'Tab. RF.IS.App.3a'!C416*100</f>
        <v>26.572739187418087</v>
      </c>
      <c r="I418" s="195">
        <f>('Tab. RF.IS.App.3a'!I416/('Tab. RF.IS.App.3a'!I416+'Tab. RF.IS.App.3a'!K416)*100)</f>
        <v>0.36855036855036855</v>
      </c>
      <c r="J418" s="195">
        <f>'Tab. RF.IS.App.3a'!I416/'Tab. RF.IS.App.3a'!D416*100</f>
        <v>4.3478260869565215</v>
      </c>
      <c r="K418" s="194"/>
      <c r="L418" s="195">
        <f>'Tab. RF.IS.App.3a'!M416/'Tab. RF.IS.App.3a'!C416*100</f>
        <v>9.8296199213630392E-2</v>
      </c>
      <c r="M418" s="195">
        <f>'Tab. RF.IS.App.3a'!O416/'Tab. RF.IS.App.3a'!C416*100</f>
        <v>10.255570117955438</v>
      </c>
      <c r="N418" s="195">
        <f>('Tab. RF.IS.App.3a'!M416/('Tab. RF.IS.App.3a'!M416+'Tab. RF.IS.App.3a'!O416)*100)</f>
        <v>0.949367088607595</v>
      </c>
      <c r="O418" s="195">
        <f>'Tab. RF.IS.App.3a'!M416/'Tab. RF.IS.App.3a'!D416*100</f>
        <v>4.3478260869565215</v>
      </c>
      <c r="P418" s="195">
        <f>'Tab. RF.IS.App.3a'!N416/'Tab. RF.IS.App.3a'!C416*100</f>
        <v>0.163826998689384</v>
      </c>
      <c r="Q418" s="195">
        <f>'Tab. RF.IS.App.3a'!P416/'Tab. RF.IS.App.3a'!C416*100</f>
        <v>18.184796854521625</v>
      </c>
      <c r="R418" s="195">
        <f>'Tab. RF.IS.App.3a'!N416/('Tab. RF.IS.App.3a'!N416+'Tab. RF.IS.App.3a'!P416)*100</f>
        <v>0.89285714285714279</v>
      </c>
      <c r="S418" s="195">
        <f>'Tab. RF.IS.App.3a'!N416/'Tab. RF.IS.App.3a'!D416*100</f>
        <v>7.2463768115942031</v>
      </c>
      <c r="T418" s="194"/>
      <c r="U418" s="195">
        <f>'Tab. RF.IS.App.3a'!R416/'Tab. RF.IS.App.3a'!C416*100</f>
        <v>0.32765399737876799</v>
      </c>
      <c r="V418" s="195">
        <f>'Tab. RF.IS.App.3a'!T416/'Tab. RF.IS.App.3a'!C416*100</f>
        <v>5.9960681520314552</v>
      </c>
      <c r="W418" s="195">
        <f>'Tab. RF.IS.App.3a'!R416/('Tab. RF.IS.App.3a'!R416+'Tab. RF.IS.App.3a'!T416)*100</f>
        <v>5.1813471502590671</v>
      </c>
      <c r="X418" s="195">
        <f>'Tab. RF.IS.App.3a'!R416/'Tab. RF.IS.App.3a'!D416*100</f>
        <v>14.492753623188406</v>
      </c>
      <c r="Y418" s="195">
        <f>'Tab. RF.IS.App.3a'!S416/'Tab. RF.IS.App.3a'!C416*100</f>
        <v>3.2765399737876802E-2</v>
      </c>
      <c r="Z418" s="195">
        <f>'Tab. RF.IS.App.3a'!U416/'Tab. RF.IS.App.3a'!C416*100</f>
        <v>6.6186107470511137</v>
      </c>
      <c r="AA418" s="195">
        <f>'Tab. RF.IS.App.3a'!S416/('Tab. RF.IS.App.3a'!S416+'Tab. RF.IS.App.3a'!U416)*100</f>
        <v>0.49261083743842365</v>
      </c>
      <c r="AB418" s="195">
        <f>'Tab. RF.IS.App.3a'!S416/'Tab. RF.IS.App.3a'!D416*100</f>
        <v>1.4492753623188406</v>
      </c>
      <c r="AC418" s="195">
        <f>'Tab. RF.IS.App.3a'!W416/'Tab. RF.IS.App.3a'!C416*100</f>
        <v>2.2608125819134992</v>
      </c>
      <c r="AD418" s="195">
        <f>'Tab. RF.IS.App.3a'!Y416/'Tab. RF.IS.App.3a'!C416*100</f>
        <v>80.602883355176942</v>
      </c>
      <c r="AE418" s="195">
        <f>'Tab. RF.IS.App.3a'!W416/('Tab. RF.IS.App.3a'!W416+'Tab. RF.IS.App.3a'!Y416)*100</f>
        <v>2.7283511269276395</v>
      </c>
      <c r="AF418" s="195">
        <f>'Tab. RF.IS.App.3a'!W416/'Tab. RF.IS.App.3a'!D416*100</f>
        <v>100</v>
      </c>
      <c r="AG418" s="195">
        <f>'Tab. RF.IS.App.3a'!X416/'Tab. RF.IS.App.3a'!C416*100</f>
        <v>0.2948885976408912</v>
      </c>
      <c r="AH418" s="195">
        <f>'Tab. RF.IS.App.3a'!Z416/'Tab. RF.IS.App.3a'!C416*100</f>
        <v>51.37614678899083</v>
      </c>
      <c r="AI418" s="195">
        <f>'Tab. RF.IS.App.3a'!X416/('Tab. RF.IS.App.3a'!X416+'Tab. RF.IS.App.3a'!Z416)*100</f>
        <v>0.57070386810399498</v>
      </c>
      <c r="AJ418" s="195">
        <f>'Tab. RF.IS.App.3a'!X416/'Tab. RF.IS.App.3a'!D416*100</f>
        <v>13.043478260869565</v>
      </c>
    </row>
    <row r="419" spans="1:36" x14ac:dyDescent="0.25">
      <c r="A419" s="11" t="s">
        <v>4</v>
      </c>
      <c r="B419" s="8"/>
      <c r="C419" s="195">
        <f>'Tab. RF.IS.App.3a'!H417/'Tab. RF.IS.App.3a'!C417*100</f>
        <v>1.5143866733972742</v>
      </c>
      <c r="D419" s="195">
        <f>'Tab. RF.IS.App.3a'!J417/'Tab. RF.IS.App.3a'!C417*100</f>
        <v>68.522391288670946</v>
      </c>
      <c r="E419" s="195">
        <f>('Tab. RF.IS.App.3a'!H417)/('Tab. RF.IS.App.3a'!H417+'Tab. RF.IS.App.3a'!J417)*100</f>
        <v>2.1622734761120266</v>
      </c>
      <c r="F419" s="195">
        <f>('Tab. RF.IS.App.3a'!H417/'Tab. RF.IS.App.3a'!D417*100)</f>
        <v>69.306930693069305</v>
      </c>
      <c r="G419" s="195">
        <f>'Tab. RF.IS.App.3a'!I417/'Tab. RF.IS.App.3a'!C417*100</f>
        <v>0.23076368356529892</v>
      </c>
      <c r="H419" s="195">
        <f>'Tab. RF.IS.App.3a'!K417/'Tab. RF.IS.App.3a'!C417*100</f>
        <v>31.4054950602149</v>
      </c>
      <c r="I419" s="195">
        <f>('Tab. RF.IS.App.3a'!I417/('Tab. RF.IS.App.3a'!I417+'Tab. RF.IS.App.3a'!K417)*100)</f>
        <v>0.72942785502621388</v>
      </c>
      <c r="J419" s="195">
        <f>'Tab. RF.IS.App.3a'!I417/'Tab. RF.IS.App.3a'!D417*100</f>
        <v>10.561056105610561</v>
      </c>
      <c r="K419" s="194"/>
      <c r="L419" s="195">
        <f>'Tab. RF.IS.App.3a'!M417/'Tab. RF.IS.App.3a'!C417*100</f>
        <v>0.14422730222831182</v>
      </c>
      <c r="M419" s="195">
        <f>'Tab. RF.IS.App.3a'!O417/'Tab. RF.IS.App.3a'!C417*100</f>
        <v>12.410759356746231</v>
      </c>
      <c r="N419" s="195">
        <f>('Tab. RF.IS.App.3a'!M417/('Tab. RF.IS.App.3a'!M417+'Tab. RF.IS.App.3a'!O417)*100)</f>
        <v>1.1487650775416427</v>
      </c>
      <c r="O419" s="195">
        <f>'Tab. RF.IS.App.3a'!M417/'Tab. RF.IS.App.3a'!D417*100</f>
        <v>6.6006600660065997</v>
      </c>
      <c r="P419" s="195">
        <f>'Tab. RF.IS.App.3a'!N417/'Tab. RF.IS.App.3a'!C417*100</f>
        <v>9.3747746448402683E-2</v>
      </c>
      <c r="Q419" s="195">
        <f>'Tab. RF.IS.App.3a'!P417/'Tab. RF.IS.App.3a'!C417*100</f>
        <v>17.069301218720703</v>
      </c>
      <c r="R419" s="195">
        <f>'Tab. RF.IS.App.3a'!N417/('Tab. RF.IS.App.3a'!N417+'Tab. RF.IS.App.3a'!P417)*100</f>
        <v>0.54621848739495793</v>
      </c>
      <c r="S419" s="195">
        <f>'Tab. RF.IS.App.3a'!N417/'Tab. RF.IS.App.3a'!D417*100</f>
        <v>4.2904290429042904</v>
      </c>
      <c r="T419" s="194"/>
      <c r="U419" s="195">
        <f>'Tab. RF.IS.App.3a'!R417/'Tab. RF.IS.App.3a'!C417*100</f>
        <v>0.17307276267397417</v>
      </c>
      <c r="V419" s="195">
        <f>'Tab. RF.IS.App.3a'!T417/'Tab. RF.IS.App.3a'!C417*100</f>
        <v>3.8076007788274322</v>
      </c>
      <c r="W419" s="195">
        <f>'Tab. RF.IS.App.3a'!R417/('Tab. RF.IS.App.3a'!R417+'Tab. RF.IS.App.3a'!T417)*100</f>
        <v>4.3478260869565215</v>
      </c>
      <c r="X419" s="195">
        <f>'Tab. RF.IS.App.3a'!R417/'Tab. RF.IS.App.3a'!D417*100</f>
        <v>7.9207920792079207</v>
      </c>
      <c r="Y419" s="195">
        <f>'Tab. RF.IS.App.3a'!S417/'Tab. RF.IS.App.3a'!C417*100</f>
        <v>0.11538184178264946</v>
      </c>
      <c r="Z419" s="195">
        <f>'Tab. RF.IS.App.3a'!U417/'Tab. RF.IS.App.3a'!C417*100</f>
        <v>4.925362371096849</v>
      </c>
      <c r="AA419" s="195">
        <f>'Tab. RF.IS.App.3a'!S417/('Tab. RF.IS.App.3a'!S417+'Tab. RF.IS.App.3a'!U417)*100</f>
        <v>2.28898426323319</v>
      </c>
      <c r="AB419" s="195">
        <f>'Tab. RF.IS.App.3a'!S417/'Tab. RF.IS.App.3a'!D417*100</f>
        <v>5.2805280528052805</v>
      </c>
      <c r="AC419" s="195">
        <f>'Tab. RF.IS.App.3a'!W417/'Tab. RF.IS.App.3a'!C417*100</f>
        <v>1.8316867382995601</v>
      </c>
      <c r="AD419" s="195">
        <f>'Tab. RF.IS.App.3a'!Y417/'Tab. RF.IS.App.3a'!C417*100</f>
        <v>84.740751424244607</v>
      </c>
      <c r="AE419" s="195">
        <f>'Tab. RF.IS.App.3a'!W417/('Tab. RF.IS.App.3a'!W417+'Tab. RF.IS.App.3a'!Y417)*100</f>
        <v>2.1157850895460224</v>
      </c>
      <c r="AF419" s="195">
        <f>'Tab. RF.IS.App.3a'!W417/'Tab. RF.IS.App.3a'!D417*100</f>
        <v>83.828382838283829</v>
      </c>
      <c r="AG419" s="195">
        <f>'Tab. RF.IS.App.3a'!X417/'Tab. RF.IS.App.3a'!C417*100</f>
        <v>0.43989327179635102</v>
      </c>
      <c r="AH419" s="195">
        <f>'Tab. RF.IS.App.3a'!Z417/'Tab. RF.IS.App.3a'!C417*100</f>
        <v>53.400158650032445</v>
      </c>
      <c r="AI419" s="195">
        <f>'Tab. RF.IS.App.3a'!X417/('Tab. RF.IS.App.3a'!X417+'Tab. RF.IS.App.3a'!Z417)*100</f>
        <v>0.81703723546745244</v>
      </c>
      <c r="AJ419" s="195">
        <f>'Tab. RF.IS.App.3a'!X417/'Tab. RF.IS.App.3a'!D417*100</f>
        <v>20.132013201320131</v>
      </c>
    </row>
    <row r="420" spans="1:36" x14ac:dyDescent="0.25">
      <c r="A420" s="11" t="s">
        <v>5</v>
      </c>
      <c r="B420" s="8"/>
      <c r="C420" s="195">
        <f>'Tab. RF.IS.App.3a'!H418/'Tab. RF.IS.App.3a'!C418*100</f>
        <v>1.2719050310910118</v>
      </c>
      <c r="D420" s="195">
        <f>'Tab. RF.IS.App.3a'!J418/'Tab. RF.IS.App.3a'!C418*100</f>
        <v>63.340870548332397</v>
      </c>
      <c r="E420" s="195">
        <f>('Tab. RF.IS.App.3a'!H418)/('Tab. RF.IS.App.3a'!H418+'Tab. RF.IS.App.3a'!J418)*100</f>
        <v>1.9685039370078741</v>
      </c>
      <c r="F420" s="195">
        <f>('Tab. RF.IS.App.3a'!H418/'Tab. RF.IS.App.3a'!D418*100)</f>
        <v>67.164179104477611</v>
      </c>
      <c r="G420" s="195">
        <f>'Tab. RF.IS.App.3a'!I418/'Tab. RF.IS.App.3a'!C418*100</f>
        <v>0.16958733747880159</v>
      </c>
      <c r="H420" s="195">
        <f>'Tab. RF.IS.App.3a'!K418/'Tab. RF.IS.App.3a'!C418*100</f>
        <v>29.988694177501412</v>
      </c>
      <c r="I420" s="195">
        <f>('Tab. RF.IS.App.3a'!I418/('Tab. RF.IS.App.3a'!I418+'Tab. RF.IS.App.3a'!K418)*100)</f>
        <v>0.5623242736644799</v>
      </c>
      <c r="J420" s="195">
        <f>'Tab. RF.IS.App.3a'!I418/'Tab. RF.IS.App.3a'!D418*100</f>
        <v>8.9552238805970141</v>
      </c>
      <c r="K420" s="194"/>
      <c r="L420" s="195">
        <f>'Tab. RF.IS.App.3a'!M418/'Tab. RF.IS.App.3a'!C418*100</f>
        <v>5.652911249293386E-2</v>
      </c>
      <c r="M420" s="195">
        <f>'Tab. RF.IS.App.3a'!O418/'Tab. RF.IS.App.3a'!C418*100</f>
        <v>10.655737704918032</v>
      </c>
      <c r="N420" s="195">
        <f>('Tab. RF.IS.App.3a'!M418/('Tab. RF.IS.App.3a'!M418+'Tab. RF.IS.App.3a'!O418)*100)</f>
        <v>0.52770448548812665</v>
      </c>
      <c r="O420" s="195">
        <f>'Tab. RF.IS.App.3a'!M418/'Tab. RF.IS.App.3a'!D418*100</f>
        <v>2.9850746268656714</v>
      </c>
      <c r="P420" s="195">
        <f>'Tab. RF.IS.App.3a'!N418/'Tab. RF.IS.App.3a'!C418*100</f>
        <v>0.19785189372526851</v>
      </c>
      <c r="Q420" s="195">
        <f>'Tab. RF.IS.App.3a'!P418/'Tab. RF.IS.App.3a'!C418*100</f>
        <v>18.287167891464104</v>
      </c>
      <c r="R420" s="195">
        <f>'Tab. RF.IS.App.3a'!N418/('Tab. RF.IS.App.3a'!N418+'Tab. RF.IS.App.3a'!P418)*100</f>
        <v>1.0703363914373087</v>
      </c>
      <c r="S420" s="195">
        <f>'Tab. RF.IS.App.3a'!N418/'Tab. RF.IS.App.3a'!D418*100</f>
        <v>10.44776119402985</v>
      </c>
      <c r="T420" s="194"/>
      <c r="U420" s="195">
        <f>'Tab. RF.IS.App.3a'!R418/'Tab. RF.IS.App.3a'!C418*100</f>
        <v>0.19785189372526851</v>
      </c>
      <c r="V420" s="195">
        <f>'Tab. RF.IS.App.3a'!T418/'Tab. RF.IS.App.3a'!C418*100</f>
        <v>4.4657998869417748</v>
      </c>
      <c r="W420" s="195">
        <f>'Tab. RF.IS.App.3a'!R418/('Tab. RF.IS.App.3a'!R418+'Tab. RF.IS.App.3a'!T418)*100</f>
        <v>4.2424242424242431</v>
      </c>
      <c r="X420" s="195">
        <f>'Tab. RF.IS.App.3a'!R418/'Tab. RF.IS.App.3a'!D418*100</f>
        <v>10.44776119402985</v>
      </c>
      <c r="Y420" s="195">
        <f>'Tab. RF.IS.App.3a'!S418/'Tab. RF.IS.App.3a'!C418*100</f>
        <v>8.4793668739400793E-2</v>
      </c>
      <c r="Z420" s="195">
        <f>'Tab. RF.IS.App.3a'!U418/'Tab. RF.IS.App.3a'!C418*100</f>
        <v>6.8682871678914639</v>
      </c>
      <c r="AA420" s="195">
        <f>'Tab. RF.IS.App.3a'!S418/('Tab. RF.IS.App.3a'!S418+'Tab. RF.IS.App.3a'!U418)*100</f>
        <v>1.2195121951219512</v>
      </c>
      <c r="AB420" s="195">
        <f>'Tab. RF.IS.App.3a'!S418/'Tab. RF.IS.App.3a'!D418*100</f>
        <v>4.4776119402985071</v>
      </c>
      <c r="AC420" s="195">
        <f>'Tab. RF.IS.App.3a'!W418/'Tab. RF.IS.App.3a'!C418*100</f>
        <v>1.5262860373092142</v>
      </c>
      <c r="AD420" s="195">
        <f>'Tab. RF.IS.App.3a'!Y418/'Tab. RF.IS.App.3a'!C418*100</f>
        <v>78.462408140192196</v>
      </c>
      <c r="AE420" s="195">
        <f>'Tab. RF.IS.App.3a'!W418/('Tab. RF.IS.App.3a'!W418+'Tab. RF.IS.App.3a'!Y418)*100</f>
        <v>1.9081272084805656</v>
      </c>
      <c r="AF420" s="195">
        <f>'Tab. RF.IS.App.3a'!W418/'Tab. RF.IS.App.3a'!D418*100</f>
        <v>80.597014925373131</v>
      </c>
      <c r="AG420" s="195">
        <f>'Tab. RF.IS.App.3a'!X418/'Tab. RF.IS.App.3a'!C418*100</f>
        <v>0.45223289994347088</v>
      </c>
      <c r="AH420" s="195">
        <f>'Tab. RF.IS.App.3a'!Z418/'Tab. RF.IS.App.3a'!C418*100</f>
        <v>55.144149236856975</v>
      </c>
      <c r="AI420" s="195">
        <f>'Tab. RF.IS.App.3a'!X418/('Tab. RF.IS.App.3a'!X418+'Tab. RF.IS.App.3a'!Z418)*100</f>
        <v>0.81342145399084897</v>
      </c>
      <c r="AJ420" s="195">
        <f>'Tab. RF.IS.App.3a'!X418/'Tab. RF.IS.App.3a'!D418*100</f>
        <v>23.880597014925371</v>
      </c>
    </row>
    <row r="421" spans="1:36" x14ac:dyDescent="0.25">
      <c r="A421" s="11" t="s">
        <v>6</v>
      </c>
      <c r="B421" s="8"/>
      <c r="C421" s="195">
        <f>'Tab. RF.IS.App.3a'!H419/'Tab. RF.IS.App.3a'!C419*100</f>
        <v>0.58229352346999408</v>
      </c>
      <c r="D421" s="195">
        <f>'Tab. RF.IS.App.3a'!J419/'Tab. RF.IS.App.3a'!C419*100</f>
        <v>59.013666072489599</v>
      </c>
      <c r="E421" s="195">
        <f>('Tab. RF.IS.App.3a'!H419)/('Tab. RF.IS.App.3a'!H419+'Tab. RF.IS.App.3a'!J419)*100</f>
        <v>0.97706879361914267</v>
      </c>
      <c r="F421" s="195">
        <f>('Tab. RF.IS.App.3a'!H419/'Tab. RF.IS.App.3a'!D419*100)</f>
        <v>59.036144578313255</v>
      </c>
      <c r="G421" s="195">
        <f>'Tab. RF.IS.App.3a'!I419/'Tab. RF.IS.App.3a'!C419*100</f>
        <v>3.5650623885918005E-2</v>
      </c>
      <c r="H421" s="195">
        <f>'Tab. RF.IS.App.3a'!K419/'Tab. RF.IS.App.3a'!C419*100</f>
        <v>24.979203802733217</v>
      </c>
      <c r="I421" s="195">
        <f>('Tab. RF.IS.App.3a'!I419/('Tab. RF.IS.App.3a'!I419+'Tab. RF.IS.App.3a'!K419)*100)</f>
        <v>0.14251781472684086</v>
      </c>
      <c r="J421" s="195">
        <f>'Tab. RF.IS.App.3a'!I419/'Tab. RF.IS.App.3a'!D419*100</f>
        <v>3.6144578313253009</v>
      </c>
      <c r="K421" s="194"/>
      <c r="L421" s="195">
        <f>'Tab. RF.IS.App.3a'!M419/'Tab. RF.IS.App.3a'!C419*100</f>
        <v>7.130124777183601E-2</v>
      </c>
      <c r="M421" s="195">
        <f>'Tab. RF.IS.App.3a'!O419/'Tab. RF.IS.App.3a'!C419*100</f>
        <v>8.8294711824123588</v>
      </c>
      <c r="N421" s="195">
        <f>('Tab. RF.IS.App.3a'!M419/('Tab. RF.IS.App.3a'!M419+'Tab. RF.IS.App.3a'!O419)*100)</f>
        <v>0.80106809078771701</v>
      </c>
      <c r="O421" s="195">
        <f>'Tab. RF.IS.App.3a'!M419/'Tab. RF.IS.App.3a'!D419*100</f>
        <v>7.2289156626506017</v>
      </c>
      <c r="P421" s="195">
        <f>'Tab. RF.IS.App.3a'!N419/'Tab. RF.IS.App.3a'!C419*100</f>
        <v>0.11883541295306002</v>
      </c>
      <c r="Q421" s="195">
        <f>'Tab. RF.IS.App.3a'!P419/'Tab. RF.IS.App.3a'!C419*100</f>
        <v>16.910279263220438</v>
      </c>
      <c r="R421" s="195">
        <f>'Tab. RF.IS.App.3a'!N419/('Tab. RF.IS.App.3a'!N419+'Tab. RF.IS.App.3a'!P419)*100</f>
        <v>0.69783670621074667</v>
      </c>
      <c r="S421" s="195">
        <f>'Tab. RF.IS.App.3a'!N419/'Tab. RF.IS.App.3a'!D419*100</f>
        <v>12.048192771084338</v>
      </c>
      <c r="T421" s="194"/>
      <c r="U421" s="195">
        <f>'Tab. RF.IS.App.3a'!R419/'Tab. RF.IS.App.3a'!C419*100</f>
        <v>0.15448603683897802</v>
      </c>
      <c r="V421" s="195">
        <f>'Tab. RF.IS.App.3a'!T419/'Tab. RF.IS.App.3a'!C419*100</f>
        <v>7.1182412358882949</v>
      </c>
      <c r="W421" s="195">
        <f>'Tab. RF.IS.App.3a'!R419/('Tab. RF.IS.App.3a'!R419+'Tab. RF.IS.App.3a'!T419)*100</f>
        <v>2.1241830065359477</v>
      </c>
      <c r="X421" s="195">
        <f>'Tab. RF.IS.App.3a'!R419/'Tab. RF.IS.App.3a'!D419*100</f>
        <v>15.66265060240964</v>
      </c>
      <c r="Y421" s="195">
        <f>'Tab. RF.IS.App.3a'!S419/'Tab. RF.IS.App.3a'!C419*100</f>
        <v>9.5068330362448009E-2</v>
      </c>
      <c r="Z421" s="195">
        <f>'Tab. RF.IS.App.3a'!U419/'Tab. RF.IS.App.3a'!C419*100</f>
        <v>9.5068330362448012</v>
      </c>
      <c r="AA421" s="195">
        <f>'Tab. RF.IS.App.3a'!S419/('Tab. RF.IS.App.3a'!S419+'Tab. RF.IS.App.3a'!U419)*100</f>
        <v>0.99009900990099009</v>
      </c>
      <c r="AB421" s="195">
        <f>'Tab. RF.IS.App.3a'!S419/'Tab. RF.IS.App.3a'!D419*100</f>
        <v>9.6385542168674707</v>
      </c>
      <c r="AC421" s="195">
        <f>'Tab. RF.IS.App.3a'!W419/'Tab. RF.IS.App.3a'!C419*100</f>
        <v>0.80808080808080807</v>
      </c>
      <c r="AD421" s="195">
        <f>'Tab. RF.IS.App.3a'!Y419/'Tab. RF.IS.App.3a'!C419*100</f>
        <v>74.961378490790253</v>
      </c>
      <c r="AE421" s="195">
        <f>'Tab. RF.IS.App.3a'!W419/('Tab. RF.IS.App.3a'!W419+'Tab. RF.IS.App.3a'!Y419)*100</f>
        <v>1.0664993726474279</v>
      </c>
      <c r="AF421" s="195">
        <f>'Tab. RF.IS.App.3a'!W419/'Tab. RF.IS.App.3a'!D419*100</f>
        <v>81.92771084337349</v>
      </c>
      <c r="AG421" s="195">
        <f>'Tab. RF.IS.App.3a'!X419/'Tab. RF.IS.App.3a'!C419*100</f>
        <v>0.24955436720142604</v>
      </c>
      <c r="AH421" s="195">
        <f>'Tab. RF.IS.App.3a'!Z419/'Tab. RF.IS.App.3a'!C419*100</f>
        <v>51.396316102198455</v>
      </c>
      <c r="AI421" s="195">
        <f>'Tab. RF.IS.App.3a'!X419/('Tab. RF.IS.App.3a'!X419+'Tab. RF.IS.App.3a'!Z419)*100</f>
        <v>0.48320294523699953</v>
      </c>
      <c r="AJ421" s="195">
        <f>'Tab. RF.IS.App.3a'!X419/'Tab. RF.IS.App.3a'!D419*100</f>
        <v>25.301204819277107</v>
      </c>
    </row>
    <row r="422" spans="1:36" x14ac:dyDescent="0.25">
      <c r="A422" s="11" t="s">
        <v>7</v>
      </c>
      <c r="B422" s="8"/>
      <c r="C422" s="195">
        <f>'Tab. RF.IS.App.3a'!H420/'Tab. RF.IS.App.3a'!C420*100</f>
        <v>1.1159045153868277</v>
      </c>
      <c r="D422" s="195">
        <f>'Tab. RF.IS.App.3a'!J420/'Tab. RF.IS.App.3a'!C420*100</f>
        <v>64.285303422490657</v>
      </c>
      <c r="E422" s="195">
        <f>('Tab. RF.IS.App.3a'!H420)/('Tab. RF.IS.App.3a'!H420+'Tab. RF.IS.App.3a'!J420)*100</f>
        <v>1.706244503078276</v>
      </c>
      <c r="F422" s="195">
        <f>('Tab. RF.IS.App.3a'!H420/'Tab. RF.IS.App.3a'!D420*100)</f>
        <v>61.587301587301589</v>
      </c>
      <c r="G422" s="195">
        <f>'Tab. RF.IS.App.3a'!I420/'Tab. RF.IS.App.3a'!C420*100</f>
        <v>0.24158757549611734</v>
      </c>
      <c r="H422" s="195">
        <f>'Tab. RF.IS.App.3a'!K420/'Tab. RF.IS.App.3a'!C420*100</f>
        <v>33.264308311763017</v>
      </c>
      <c r="I422" s="195">
        <f>('Tab. RF.IS.App.3a'!I420/('Tab. RF.IS.App.3a'!I420+'Tab. RF.IS.App.3a'!K420)*100)</f>
        <v>0.72103004291845496</v>
      </c>
      <c r="J422" s="195">
        <f>'Tab. RF.IS.App.3a'!I420/'Tab. RF.IS.App.3a'!D420*100</f>
        <v>13.333333333333334</v>
      </c>
      <c r="K422" s="194"/>
      <c r="L422" s="195">
        <f>'Tab. RF.IS.App.3a'!M420/'Tab. RF.IS.App.3a'!C420*100</f>
        <v>0.10928961748633879</v>
      </c>
      <c r="M422" s="195">
        <f>'Tab. RF.IS.App.3a'!O420/'Tab. RF.IS.App.3a'!C420*100</f>
        <v>12.539545585274661</v>
      </c>
      <c r="N422" s="195">
        <f>('Tab. RF.IS.App.3a'!M420/('Tab. RF.IS.App.3a'!M420+'Tab. RF.IS.App.3a'!O420)*100)</f>
        <v>0.86402910413824474</v>
      </c>
      <c r="O422" s="195">
        <f>'Tab. RF.IS.App.3a'!M420/'Tab. RF.IS.App.3a'!D420*100</f>
        <v>6.0317460317460316</v>
      </c>
      <c r="P422" s="195">
        <f>'Tab. RF.IS.App.3a'!N420/'Tab. RF.IS.App.3a'!C420*100</f>
        <v>0.12079378774805867</v>
      </c>
      <c r="Q422" s="195">
        <f>'Tab. RF.IS.App.3a'!P420/'Tab. RF.IS.App.3a'!C420*100</f>
        <v>17.394305435720447</v>
      </c>
      <c r="R422" s="195">
        <f>'Tab. RF.IS.App.3a'!N420/('Tab. RF.IS.App.3a'!N420+'Tab. RF.IS.App.3a'!P420)*100</f>
        <v>0.68965517241379315</v>
      </c>
      <c r="S422" s="195">
        <f>'Tab. RF.IS.App.3a'!N420/'Tab. RF.IS.App.3a'!D420*100</f>
        <v>6.666666666666667</v>
      </c>
      <c r="T422" s="194"/>
      <c r="U422" s="195">
        <f>'Tab. RF.IS.App.3a'!R420/'Tab. RF.IS.App.3a'!C420*100</f>
        <v>0.14955421340235836</v>
      </c>
      <c r="V422" s="195">
        <f>'Tab. RF.IS.App.3a'!T420/'Tab. RF.IS.App.3a'!C420*100</f>
        <v>4.653436870865689</v>
      </c>
      <c r="W422" s="195">
        <f>'Tab. RF.IS.App.3a'!R420/('Tab. RF.IS.App.3a'!R420+'Tab. RF.IS.App.3a'!T420)*100</f>
        <v>3.1137724550898205</v>
      </c>
      <c r="X422" s="195">
        <f>'Tab. RF.IS.App.3a'!R420/'Tab. RF.IS.App.3a'!D420*100</f>
        <v>8.2539682539682531</v>
      </c>
      <c r="Y422" s="195">
        <f>'Tab. RF.IS.App.3a'!S420/'Tab. RF.IS.App.3a'!C420*100</f>
        <v>0.13805004314063848</v>
      </c>
      <c r="Z422" s="195">
        <f>'Tab. RF.IS.App.3a'!U420/'Tab. RF.IS.App.3a'!C420*100</f>
        <v>4.6937014667817083</v>
      </c>
      <c r="AA422" s="195">
        <f>'Tab. RF.IS.App.3a'!S420/('Tab. RF.IS.App.3a'!S420+'Tab. RF.IS.App.3a'!U420)*100</f>
        <v>2.8571428571428572</v>
      </c>
      <c r="AB422" s="195">
        <f>'Tab. RF.IS.App.3a'!S420/'Tab. RF.IS.App.3a'!D420*100</f>
        <v>7.6190476190476195</v>
      </c>
      <c r="AC422" s="195">
        <f>'Tab. RF.IS.App.3a'!W420/'Tab. RF.IS.App.3a'!C420*100</f>
        <v>1.3747483462755248</v>
      </c>
      <c r="AD422" s="195">
        <f>'Tab. RF.IS.App.3a'!Y420/'Tab. RF.IS.App.3a'!C420*100</f>
        <v>81.478285878631013</v>
      </c>
      <c r="AE422" s="195">
        <f>'Tab. RF.IS.App.3a'!W420/('Tab. RF.IS.App.3a'!W420+'Tab. RF.IS.App.3a'!Y420)*100</f>
        <v>1.6592613163010275</v>
      </c>
      <c r="AF422" s="195">
        <f>'Tab. RF.IS.App.3a'!W420/'Tab. RF.IS.App.3a'!D420*100</f>
        <v>75.873015873015873</v>
      </c>
      <c r="AG422" s="195">
        <f>'Tab. RF.IS.App.3a'!X420/'Tab. RF.IS.App.3a'!C420*100</f>
        <v>0.50043140638481454</v>
      </c>
      <c r="AH422" s="195">
        <f>'Tab. RF.IS.App.3a'!Z420/'Tab. RF.IS.App.3a'!C420*100</f>
        <v>55.352315214265168</v>
      </c>
      <c r="AI422" s="195">
        <f>'Tab. RF.IS.App.3a'!X420/('Tab. RF.IS.App.3a'!X420+'Tab. RF.IS.App.3a'!Z420)*100</f>
        <v>0.89598352214212162</v>
      </c>
      <c r="AJ422" s="195">
        <f>'Tab. RF.IS.App.3a'!X420/'Tab. RF.IS.App.3a'!D420*100</f>
        <v>27.61904761904762</v>
      </c>
    </row>
    <row r="423" spans="1:36" x14ac:dyDescent="0.25">
      <c r="A423" s="17" t="s">
        <v>8</v>
      </c>
      <c r="B423" s="65"/>
      <c r="C423" s="196">
        <f>'Tab. RF.IS.App.3a'!H421/'Tab. RF.IS.App.3a'!C421*100</f>
        <v>1.1100300725278613</v>
      </c>
      <c r="D423" s="196">
        <f>'Tab. RF.IS.App.3a'!J421/'Tab. RF.IS.App.3a'!C421*100</f>
        <v>65.591278966920214</v>
      </c>
      <c r="E423" s="196">
        <f>('Tab. RF.IS.App.3a'!H421)/('Tab. RF.IS.App.3a'!H421+'Tab. RF.IS.App.3a'!J421)*100</f>
        <v>1.6641803414553291</v>
      </c>
      <c r="F423" s="57">
        <f>('Tab. RF.IS.App.3a'!H421/'Tab. RF.IS.App.3a'!D421*100)</f>
        <v>65.965834428383701</v>
      </c>
      <c r="G423" s="57">
        <f>'Tab. RF.IS.App.3a'!I421/'Tab. RF.IS.App.3a'!C421*100</f>
        <v>0.15367946223244297</v>
      </c>
      <c r="H423" s="196">
        <f>'Tab. RF.IS.App.3a'!K421/'Tab. RF.IS.App.3a'!C421*100</f>
        <v>29.904475499734655</v>
      </c>
      <c r="I423" s="196">
        <f>('Tab. RF.IS.App.3a'!I421/('Tab. RF.IS.App.3a'!I421+'Tab. RF.IS.App.3a'!K421)*100)</f>
        <v>0.5112737705521021</v>
      </c>
      <c r="J423" s="57">
        <f>'Tab. RF.IS.App.3a'!I421/'Tab. RF.IS.App.3a'!D421*100</f>
        <v>9.1327201051248359</v>
      </c>
      <c r="K423" s="173"/>
      <c r="L423" s="196">
        <f>'Tab. RF.IS.App.3a'!M421/'Tab. RF.IS.App.3a'!C421*100</f>
        <v>0.12714487882540246</v>
      </c>
      <c r="M423" s="196">
        <f>'Tab. RF.IS.App.3a'!O421/'Tab. RF.IS.App.3a'!C421*100</f>
        <v>12.157261630992393</v>
      </c>
      <c r="N423" s="196">
        <f>('Tab. RF.IS.App.3a'!M421/('Tab. RF.IS.App.3a'!M421+'Tab. RF.IS.App.3a'!O421)*100)</f>
        <v>1.0350103501035011</v>
      </c>
      <c r="O423" s="196">
        <f>'Tab. RF.IS.App.3a'!M421/'Tab. RF.IS.App.3a'!D421*100</f>
        <v>7.5558475689881739</v>
      </c>
      <c r="P423" s="196">
        <f>'Tab. RF.IS.App.3a'!N421/'Tab. RF.IS.App.3a'!C421*100</f>
        <v>0.11166637183796213</v>
      </c>
      <c r="Q423" s="110">
        <f>'Tab. RF.IS.App.3a'!P421/'Tab. RF.IS.App.3a'!C421*100</f>
        <v>18.12643728993455</v>
      </c>
      <c r="R423" s="57">
        <f>'Tab. RF.IS.App.3a'!N421/('Tab. RF.IS.App.3a'!N421+'Tab. RF.IS.App.3a'!P421)*100</f>
        <v>0.61226964112512128</v>
      </c>
      <c r="S423" s="57">
        <f>'Tab. RF.IS.App.3a'!N421/'Tab. RF.IS.App.3a'!D421*100</f>
        <v>6.6360052562417868</v>
      </c>
      <c r="T423" s="173"/>
      <c r="U423" s="110">
        <f>'Tab. RF.IS.App.3a'!R421/'Tab. RF.IS.App.3a'!C421*100</f>
        <v>0.1669467539359632</v>
      </c>
      <c r="V423" s="110">
        <f>'Tab. RF.IS.App.3a'!T421/'Tab. RF.IS.App.3a'!C421*100</f>
        <v>5.2461082611003</v>
      </c>
      <c r="W423" s="110">
        <f>'Tab. RF.IS.App.3a'!R421/('Tab. RF.IS.App.3a'!R421+'Tab. RF.IS.App.3a'!T421)*100</f>
        <v>3.0841503267973858</v>
      </c>
      <c r="X423" s="110">
        <f>'Tab. RF.IS.App.3a'!R421/'Tab. RF.IS.App.3a'!D421*100</f>
        <v>9.9211563731931669</v>
      </c>
      <c r="Y423" s="110">
        <f>'Tab. RF.IS.App.3a'!S421/'Tab. RF.IS.App.3a'!C421*100</f>
        <v>0.10945515655404209</v>
      </c>
      <c r="Z423" s="196">
        <f>'Tab. RF.IS.App.3a'!U421/'Tab. RF.IS.App.3a'!C421*100</f>
        <v>6.314125243233681</v>
      </c>
      <c r="AA423" s="110">
        <f>'Tab. RF.IS.App.3a'!S421/('Tab. RF.IS.App.3a'!S421+'Tab. RF.IS.App.3a'!U421)*100</f>
        <v>1.7039586919104992</v>
      </c>
      <c r="AB423" s="196">
        <f>'Tab. RF.IS.App.3a'!S421/'Tab. RF.IS.App.3a'!D421*100</f>
        <v>6.5045992115637317</v>
      </c>
      <c r="AC423" s="110">
        <f>'Tab. RF.IS.App.3a'!W421/'Tab. RF.IS.App.3a'!C421*100</f>
        <v>1.404121705289227</v>
      </c>
      <c r="AD423" s="196">
        <f>'Tab. RF.IS.App.3a'!Y421/'Tab. RF.IS.App.3a'!C421*100</f>
        <v>82.994648859012912</v>
      </c>
      <c r="AE423" s="110">
        <f>'Tab. RF.IS.App.3a'!W421/('Tab. RF.IS.App.3a'!W421+'Tab. RF.IS.App.3a'!Y421)*100</f>
        <v>1.6636755439695037</v>
      </c>
      <c r="AF423" s="196">
        <f>'Tab. RF.IS.App.3a'!W421/'Tab. RF.IS.App.3a'!D421*100</f>
        <v>83.442838370565042</v>
      </c>
      <c r="AG423" s="196">
        <f>'Tab. RF.IS.App.3a'!X421/'Tab. RF.IS.App.3a'!C421*100</f>
        <v>0.37480099062444716</v>
      </c>
      <c r="AH423" s="110">
        <f>'Tab. RF.IS.App.3a'!Z421/'Tab. RF.IS.App.3a'!C421*100</f>
        <v>54.345038032902885</v>
      </c>
      <c r="AI423" s="196">
        <f>'Tab. RF.IS.App.3a'!X421/('Tab. RF.IS.App.3a'!X421+'Tab. RF.IS.App.3a'!Z421)*100</f>
        <v>0.6849453458064777</v>
      </c>
      <c r="AJ423" s="57">
        <f>'Tab. RF.IS.App.3a'!X421/'Tab. RF.IS.App.3a'!D421*100</f>
        <v>22.273324572930356</v>
      </c>
    </row>
    <row r="424" spans="1:36" x14ac:dyDescent="0.25">
      <c r="A424" s="11" t="s">
        <v>9</v>
      </c>
      <c r="B424" s="8"/>
      <c r="C424" s="195">
        <f>'Tab. RF.IS.App.3a'!H422/'Tab. RF.IS.App.3a'!C422*100</f>
        <v>0.95190064930971452</v>
      </c>
      <c r="D424" s="195">
        <f>'Tab. RF.IS.App.3a'!J422/'Tab. RF.IS.App.3a'!C422*100</f>
        <v>63.146945722751056</v>
      </c>
      <c r="E424" s="195">
        <f>('Tab. RF.IS.App.3a'!H422)/('Tab. RF.IS.App.3a'!H422+'Tab. RF.IS.App.3a'!J422)*100</f>
        <v>1.485051140833989</v>
      </c>
      <c r="F424" s="195">
        <f>('Tab. RF.IS.App.3a'!H422/'Tab. RF.IS.App.3a'!D422*100)</f>
        <v>62.916666666666664</v>
      </c>
      <c r="G424" s="195">
        <f>'Tab. RF.IS.App.3a'!I422/'Tab. RF.IS.App.3a'!C422*100</f>
        <v>0.12607955619996219</v>
      </c>
      <c r="H424" s="195">
        <f>'Tab. RF.IS.App.3a'!K422/'Tab. RF.IS.App.3a'!C422*100</f>
        <v>31.576624850280528</v>
      </c>
      <c r="I424" s="195">
        <f>('Tab. RF.IS.App.3a'!I422/('Tab. RF.IS.App.3a'!I422+'Tab. RF.IS.App.3a'!K422)*100)</f>
        <v>0.3976933784052496</v>
      </c>
      <c r="J424" s="195">
        <f>'Tab. RF.IS.App.3a'!I422/'Tab. RF.IS.App.3a'!D422*100</f>
        <v>8.3333333333333321</v>
      </c>
      <c r="K424" s="194"/>
      <c r="L424" s="195">
        <f>'Tab. RF.IS.App.3a'!M422/'Tab. RF.IS.App.3a'!C422*100</f>
        <v>8.1951711529975421E-2</v>
      </c>
      <c r="M424" s="195">
        <f>'Tab. RF.IS.App.3a'!O422/'Tab. RF.IS.App.3a'!C422*100</f>
        <v>9.6576940049171025</v>
      </c>
      <c r="N424" s="195">
        <f>('Tab. RF.IS.App.3a'!M422/('Tab. RF.IS.App.3a'!M422+'Tab. RF.IS.App.3a'!O422)*100)</f>
        <v>0.84142394822006483</v>
      </c>
      <c r="O424" s="195">
        <f>'Tab. RF.IS.App.3a'!M422/'Tab. RF.IS.App.3a'!D422*100</f>
        <v>5.416666666666667</v>
      </c>
      <c r="P424" s="195">
        <f>'Tab. RF.IS.App.3a'!N422/'Tab. RF.IS.App.3a'!C422*100</f>
        <v>5.0431822479984866E-2</v>
      </c>
      <c r="Q424" s="195">
        <f>'Tab. RF.IS.App.3a'!P422/'Tab. RF.IS.App.3a'!C422*100</f>
        <v>15.83559225871525</v>
      </c>
      <c r="R424" s="195">
        <f>'Tab. RF.IS.App.3a'!N422/('Tab. RF.IS.App.3a'!N422+'Tab. RF.IS.App.3a'!P422)*100</f>
        <v>0.31746031746031744</v>
      </c>
      <c r="S424" s="195">
        <f>'Tab. RF.IS.App.3a'!N422/'Tab. RF.IS.App.3a'!D422*100</f>
        <v>3.3333333333333335</v>
      </c>
      <c r="T424" s="194"/>
      <c r="U424" s="195">
        <f>'Tab. RF.IS.App.3a'!R422/'Tab. RF.IS.App.3a'!C422*100</f>
        <v>0.18281535648994515</v>
      </c>
      <c r="V424" s="195">
        <f>'Tab. RF.IS.App.3a'!T422/'Tab. RF.IS.App.3a'!C422*100</f>
        <v>5.2323015822984305</v>
      </c>
      <c r="W424" s="195">
        <f>'Tab. RF.IS.App.3a'!R422/('Tab. RF.IS.App.3a'!R422+'Tab. RF.IS.App.3a'!T422)*100</f>
        <v>3.3760186263096625</v>
      </c>
      <c r="X424" s="195">
        <f>'Tab. RF.IS.App.3a'!R422/'Tab. RF.IS.App.3a'!D422*100</f>
        <v>12.083333333333334</v>
      </c>
      <c r="Y424" s="195">
        <f>'Tab. RF.IS.App.3a'!S422/'Tab. RF.IS.App.3a'!C422*100</f>
        <v>0.16390342305995084</v>
      </c>
      <c r="Z424" s="195">
        <f>'Tab. RF.IS.App.3a'!U422/'Tab. RF.IS.App.3a'!C422*100</f>
        <v>6.6633045451680015</v>
      </c>
      <c r="AA424" s="195">
        <f>'Tab. RF.IS.App.3a'!S422/('Tab. RF.IS.App.3a'!S422+'Tab. RF.IS.App.3a'!U422)*100</f>
        <v>2.4007386888273317</v>
      </c>
      <c r="AB424" s="195">
        <f>'Tab. RF.IS.App.3a'!S422/'Tab. RF.IS.App.3a'!D422*100</f>
        <v>10.833333333333334</v>
      </c>
      <c r="AC424" s="195">
        <f>'Tab. RF.IS.App.3a'!W422/'Tab. RF.IS.App.3a'!C422*100</f>
        <v>1.216667717329635</v>
      </c>
      <c r="AD424" s="195">
        <f>'Tab. RF.IS.App.3a'!Y422/'Tab. RF.IS.App.3a'!C422*100</f>
        <v>78.036941309966593</v>
      </c>
      <c r="AE424" s="195">
        <f>'Tab. RF.IS.App.3a'!W422/('Tab. RF.IS.App.3a'!W422+'Tab. RF.IS.App.3a'!Y422)*100</f>
        <v>1.5351574928412346</v>
      </c>
      <c r="AF424" s="195">
        <f>'Tab. RF.IS.App.3a'!W422/'Tab. RF.IS.App.3a'!D422*100</f>
        <v>80.416666666666671</v>
      </c>
      <c r="AG424" s="195">
        <f>'Tab. RF.IS.App.3a'!X422/'Tab. RF.IS.App.3a'!C422*100</f>
        <v>0.34041480173989785</v>
      </c>
      <c r="AH424" s="195">
        <f>'Tab. RF.IS.App.3a'!Z422/'Tab. RF.IS.App.3a'!C422*100</f>
        <v>54.075521654163779</v>
      </c>
      <c r="AI424" s="195">
        <f>'Tab. RF.IS.App.3a'!X422/('Tab. RF.IS.App.3a'!X422+'Tab. RF.IS.App.3a'!Z422)*100</f>
        <v>0.62557924003707133</v>
      </c>
      <c r="AJ424" s="195">
        <f>'Tab. RF.IS.App.3a'!X422/'Tab. RF.IS.App.3a'!D422*100</f>
        <v>22.5</v>
      </c>
    </row>
    <row r="425" spans="1:36" x14ac:dyDescent="0.25">
      <c r="A425" s="11" t="s">
        <v>10</v>
      </c>
      <c r="B425" s="8"/>
      <c r="C425" s="195">
        <f>'Tab. RF.IS.App.3a'!H423/'Tab. RF.IS.App.3a'!C423*100</f>
        <v>1.7943107221006565</v>
      </c>
      <c r="D425" s="195">
        <f>'Tab. RF.IS.App.3a'!J423/'Tab. RF.IS.App.3a'!C423*100</f>
        <v>65.076586433260402</v>
      </c>
      <c r="E425" s="195">
        <f>('Tab. RF.IS.App.3a'!H423)/('Tab. RF.IS.App.3a'!H423+'Tab. RF.IS.App.3a'!J423)*100</f>
        <v>2.6832460732984296</v>
      </c>
      <c r="F425" s="195">
        <f>('Tab. RF.IS.App.3a'!H423/'Tab. RF.IS.App.3a'!D423*100)</f>
        <v>69.491525423728817</v>
      </c>
      <c r="G425" s="195">
        <f>'Tab. RF.IS.App.3a'!I423/'Tab. RF.IS.App.3a'!C423*100</f>
        <v>4.3763676148796497E-2</v>
      </c>
      <c r="H425" s="195">
        <f>'Tab. RF.IS.App.3a'!K423/'Tab. RF.IS.App.3a'!C423*100</f>
        <v>30.940919037199127</v>
      </c>
      <c r="I425" s="195">
        <f>('Tab. RF.IS.App.3a'!I423/('Tab. RF.IS.App.3a'!I423+'Tab. RF.IS.App.3a'!K423)*100)</f>
        <v>0.14124293785310735</v>
      </c>
      <c r="J425" s="195">
        <f>'Tab. RF.IS.App.3a'!I423/'Tab. RF.IS.App.3a'!D423*100</f>
        <v>1.6949152542372881</v>
      </c>
      <c r="K425" s="194"/>
      <c r="L425" s="195">
        <f>'Tab. RF.IS.App.3a'!M423/'Tab. RF.IS.App.3a'!C423*100</f>
        <v>8.7527352297592995E-2</v>
      </c>
      <c r="M425" s="195">
        <f>'Tab. RF.IS.App.3a'!O423/'Tab. RF.IS.App.3a'!C423*100</f>
        <v>15.317286652078774</v>
      </c>
      <c r="N425" s="195">
        <f>('Tab. RF.IS.App.3a'!M423/('Tab. RF.IS.App.3a'!M423+'Tab. RF.IS.App.3a'!O423)*100)</f>
        <v>0.56818181818181823</v>
      </c>
      <c r="O425" s="195">
        <f>'Tab. RF.IS.App.3a'!M423/'Tab. RF.IS.App.3a'!D423*100</f>
        <v>3.3898305084745761</v>
      </c>
      <c r="P425" s="195">
        <f>'Tab. RF.IS.App.3a'!N423/'Tab. RF.IS.App.3a'!C423*100</f>
        <v>0.26258205689277897</v>
      </c>
      <c r="Q425" s="195">
        <f>'Tab. RF.IS.App.3a'!P423/'Tab. RF.IS.App.3a'!C423*100</f>
        <v>21.663019693654267</v>
      </c>
      <c r="R425" s="195">
        <f>'Tab. RF.IS.App.3a'!N423/('Tab. RF.IS.App.3a'!N423+'Tab. RF.IS.App.3a'!P423)*100</f>
        <v>1.1976047904191618</v>
      </c>
      <c r="S425" s="195">
        <f>'Tab. RF.IS.App.3a'!N423/'Tab. RF.IS.App.3a'!D423*100</f>
        <v>10.16949152542373</v>
      </c>
      <c r="T425" s="194"/>
      <c r="U425" s="195">
        <f>'Tab. RF.IS.App.3a'!R423/'Tab. RF.IS.App.3a'!C423*100</f>
        <v>0.43763676148796499</v>
      </c>
      <c r="V425" s="195">
        <f>'Tab. RF.IS.App.3a'!T423/'Tab. RF.IS.App.3a'!C423*100</f>
        <v>5.6017505470459517</v>
      </c>
      <c r="W425" s="195">
        <f>'Tab. RF.IS.App.3a'!R423/('Tab. RF.IS.App.3a'!R423+'Tab. RF.IS.App.3a'!T423)*100</f>
        <v>7.2463768115942031</v>
      </c>
      <c r="X425" s="195">
        <f>'Tab. RF.IS.App.3a'!R423/'Tab. RF.IS.App.3a'!D423*100</f>
        <v>16.949152542372879</v>
      </c>
      <c r="Y425" s="195">
        <f>'Tab. RF.IS.App.3a'!S423/'Tab. RF.IS.App.3a'!C423*100</f>
        <v>0.17505470459518599</v>
      </c>
      <c r="Z425" s="195">
        <f>'Tab. RF.IS.App.3a'!U423/'Tab. RF.IS.App.3a'!C423*100</f>
        <v>6.6083150984682719</v>
      </c>
      <c r="AA425" s="195">
        <f>'Tab. RF.IS.App.3a'!S423/('Tab. RF.IS.App.3a'!S423+'Tab. RF.IS.App.3a'!U423)*100</f>
        <v>2.5806451612903225</v>
      </c>
      <c r="AB425" s="195">
        <f>'Tab. RF.IS.App.3a'!S423/'Tab. RF.IS.App.3a'!D423*100</f>
        <v>6.7796610169491522</v>
      </c>
      <c r="AC425" s="195">
        <f>'Tab. RF.IS.App.3a'!W423/'Tab. RF.IS.App.3a'!C423*100</f>
        <v>2.3194748358862145</v>
      </c>
      <c r="AD425" s="195">
        <f>'Tab. RF.IS.App.3a'!Y423/'Tab. RF.IS.App.3a'!C423*100</f>
        <v>85.995623632385119</v>
      </c>
      <c r="AE425" s="195">
        <f>'Tab. RF.IS.App.3a'!W423/('Tab. RF.IS.App.3a'!W423+'Tab. RF.IS.App.3a'!Y423)*100</f>
        <v>2.6263627353815657</v>
      </c>
      <c r="AF425" s="195">
        <f>'Tab. RF.IS.App.3a'!W423/'Tab. RF.IS.App.3a'!D423*100</f>
        <v>89.830508474576277</v>
      </c>
      <c r="AG425" s="195">
        <f>'Tab. RF.IS.App.3a'!X423/'Tab. RF.IS.App.3a'!C423*100</f>
        <v>0.48140043763676155</v>
      </c>
      <c r="AH425" s="195">
        <f>'Tab. RF.IS.App.3a'!Z423/'Tab. RF.IS.App.3a'!C423*100</f>
        <v>59.212253829321661</v>
      </c>
      <c r="AI425" s="195">
        <f>'Tab. RF.IS.App.3a'!X423/('Tab. RF.IS.App.3a'!X423+'Tab. RF.IS.App.3a'!Z423)*100</f>
        <v>0.80645161290322576</v>
      </c>
      <c r="AJ425" s="195">
        <f>'Tab. RF.IS.App.3a'!X423/'Tab. RF.IS.App.3a'!D423*100</f>
        <v>18.64406779661017</v>
      </c>
    </row>
    <row r="426" spans="1:36" x14ac:dyDescent="0.25">
      <c r="A426" s="11" t="s">
        <v>11</v>
      </c>
      <c r="B426" s="8"/>
      <c r="C426" s="195">
        <f>'Tab. RF.IS.App.3a'!H424/'Tab. RF.IS.App.3a'!C424*100</f>
        <v>0.90005625351584473</v>
      </c>
      <c r="D426" s="195">
        <f>'Tab. RF.IS.App.3a'!J424/'Tab. RF.IS.App.3a'!C424*100</f>
        <v>65.104069004312777</v>
      </c>
      <c r="E426" s="195">
        <f>('Tab. RF.IS.App.3a'!H424)/('Tab. RF.IS.App.3a'!H424+'Tab. RF.IS.App.3a'!J424)*100</f>
        <v>1.3636363636363635</v>
      </c>
      <c r="F426" s="195">
        <f>('Tab. RF.IS.App.3a'!H424/'Tab. RF.IS.App.3a'!D424*100)</f>
        <v>52.173913043478258</v>
      </c>
      <c r="G426" s="195">
        <f>'Tab. RF.IS.App.3a'!I424/'Tab. RF.IS.App.3a'!C424*100</f>
        <v>0.15000937558597413</v>
      </c>
      <c r="H426" s="195">
        <f>'Tab. RF.IS.App.3a'!K424/'Tab. RF.IS.App.3a'!C424*100</f>
        <v>33.114569660603784</v>
      </c>
      <c r="I426" s="195">
        <f>('Tab. RF.IS.App.3a'!I424/('Tab. RF.IS.App.3a'!I424+'Tab. RF.IS.App.3a'!K424)*100)</f>
        <v>0.45095828635851182</v>
      </c>
      <c r="J426" s="195">
        <f>'Tab. RF.IS.App.3a'!I424/'Tab. RF.IS.App.3a'!D424*100</f>
        <v>8.695652173913043</v>
      </c>
      <c r="K426" s="194"/>
      <c r="L426" s="195">
        <f>'Tab. RF.IS.App.3a'!M424/'Tab. RF.IS.App.3a'!C424*100</f>
        <v>0.11250703168948059</v>
      </c>
      <c r="M426" s="195">
        <f>'Tab. RF.IS.App.3a'!O424/'Tab. RF.IS.App.3a'!C424*100</f>
        <v>12.432027001687604</v>
      </c>
      <c r="N426" s="195">
        <f>('Tab. RF.IS.App.3a'!M424/('Tab. RF.IS.App.3a'!M424+'Tab. RF.IS.App.3a'!O424)*100)</f>
        <v>0.89686098654708524</v>
      </c>
      <c r="O426" s="195">
        <f>'Tab. RF.IS.App.3a'!M424/'Tab. RF.IS.App.3a'!D424*100</f>
        <v>6.5217391304347823</v>
      </c>
      <c r="P426" s="195">
        <f>'Tab. RF.IS.App.3a'!N424/'Tab. RF.IS.App.3a'!C424*100</f>
        <v>0.13125820363772736</v>
      </c>
      <c r="Q426" s="195">
        <f>'Tab. RF.IS.App.3a'!P424/'Tab. RF.IS.App.3a'!C424*100</f>
        <v>19.388711794487158</v>
      </c>
      <c r="R426" s="195">
        <f>'Tab. RF.IS.App.3a'!N424/('Tab. RF.IS.App.3a'!N424+'Tab. RF.IS.App.3a'!P424)*100</f>
        <v>0.67243035542747354</v>
      </c>
      <c r="S426" s="195">
        <f>'Tab. RF.IS.App.3a'!N424/'Tab. RF.IS.App.3a'!D424*100</f>
        <v>7.608695652173914</v>
      </c>
      <c r="T426" s="194"/>
      <c r="U426" s="195">
        <f>'Tab. RF.IS.App.3a'!R424/'Tab. RF.IS.App.3a'!C424*100</f>
        <v>0.31876992312019498</v>
      </c>
      <c r="V426" s="195">
        <f>'Tab. RF.IS.App.3a'!T424/'Tab. RF.IS.App.3a'!C424*100</f>
        <v>5.7566097881117573</v>
      </c>
      <c r="W426" s="195">
        <f>'Tab. RF.IS.App.3a'!R424/('Tab. RF.IS.App.3a'!R424+'Tab. RF.IS.App.3a'!T424)*100</f>
        <v>5.2469135802469129</v>
      </c>
      <c r="X426" s="195">
        <f>'Tab. RF.IS.App.3a'!R424/'Tab. RF.IS.App.3a'!D424*100</f>
        <v>18.478260869565215</v>
      </c>
      <c r="Y426" s="195">
        <f>'Tab. RF.IS.App.3a'!S424/'Tab. RF.IS.App.3a'!C424*100</f>
        <v>0.13125820363772736</v>
      </c>
      <c r="Z426" s="195">
        <f>'Tab. RF.IS.App.3a'!U424/'Tab. RF.IS.App.3a'!C424*100</f>
        <v>6.8254265891618235</v>
      </c>
      <c r="AA426" s="195">
        <f>'Tab. RF.IS.App.3a'!S424/('Tab. RF.IS.App.3a'!S424+'Tab. RF.IS.App.3a'!U424)*100</f>
        <v>1.8867924528301887</v>
      </c>
      <c r="AB426" s="195">
        <f>'Tab. RF.IS.App.3a'!S424/'Tab. RF.IS.App.3a'!D424*100</f>
        <v>7.608695652173914</v>
      </c>
      <c r="AC426" s="195">
        <f>'Tab. RF.IS.App.3a'!W424/'Tab. RF.IS.App.3a'!C424*100</f>
        <v>1.3313332083255203</v>
      </c>
      <c r="AD426" s="195">
        <f>'Tab. RF.IS.App.3a'!Y424/'Tab. RF.IS.App.3a'!C424*100</f>
        <v>83.292705794112138</v>
      </c>
      <c r="AE426" s="195">
        <f>'Tab. RF.IS.App.3a'!W424/('Tab. RF.IS.App.3a'!W424+'Tab. RF.IS.App.3a'!Y424)*100</f>
        <v>1.5732328827830711</v>
      </c>
      <c r="AF426" s="195">
        <f>'Tab. RF.IS.App.3a'!W424/'Tab. RF.IS.App.3a'!D424*100</f>
        <v>77.173913043478265</v>
      </c>
      <c r="AG426" s="195">
        <f>'Tab. RF.IS.App.3a'!X424/'Tab. RF.IS.App.3a'!C424*100</f>
        <v>0.41252578286142882</v>
      </c>
      <c r="AH426" s="195">
        <f>'Tab. RF.IS.App.3a'!Z424/'Tab. RF.IS.App.3a'!C424*100</f>
        <v>59.328708044252764</v>
      </c>
      <c r="AI426" s="195">
        <f>'Tab. RF.IS.App.3a'!X424/('Tab. RF.IS.App.3a'!X424+'Tab. RF.IS.App.3a'!Z424)*100</f>
        <v>0.69052102950408034</v>
      </c>
      <c r="AJ426" s="195">
        <f>'Tab. RF.IS.App.3a'!X424/'Tab. RF.IS.App.3a'!D424*100</f>
        <v>23.913043478260871</v>
      </c>
    </row>
    <row r="427" spans="1:36" x14ac:dyDescent="0.25">
      <c r="A427" s="11" t="s">
        <v>12</v>
      </c>
      <c r="B427" s="8"/>
      <c r="C427" s="195">
        <f>'Tab. RF.IS.App.3a'!H425/'Tab. RF.IS.App.3a'!C425*100</f>
        <v>1.0431601324961686</v>
      </c>
      <c r="D427" s="195">
        <f>'Tab. RF.IS.App.3a'!J425/'Tab. RF.IS.App.3a'!C425*100</f>
        <v>64.275473377169135</v>
      </c>
      <c r="E427" s="195">
        <f>('Tab. RF.IS.App.3a'!H425)/('Tab. RF.IS.App.3a'!H425+'Tab. RF.IS.App.3a'!J425)*100</f>
        <v>1.5970330003027551</v>
      </c>
      <c r="F427" s="195">
        <f>('Tab. RF.IS.App.3a'!H425/'Tab. RF.IS.App.3a'!D425*100)</f>
        <v>59.773371104815865</v>
      </c>
      <c r="G427" s="195">
        <f>'Tab. RF.IS.App.3a'!I425/'Tab. RF.IS.App.3a'!C425*100</f>
        <v>8.8989963909625741E-2</v>
      </c>
      <c r="H427" s="195">
        <f>'Tab. RF.IS.App.3a'!K425/'Tab. RF.IS.App.3a'!C425*100</f>
        <v>27.809363721758046</v>
      </c>
      <c r="I427" s="195">
        <f>('Tab. RF.IS.App.3a'!I425/('Tab. RF.IS.App.3a'!I425+'Tab. RF.IS.App.3a'!K425)*100)</f>
        <v>0.31897926634768742</v>
      </c>
      <c r="J427" s="195">
        <f>'Tab. RF.IS.App.3a'!I425/'Tab. RF.IS.App.3a'!D425*100</f>
        <v>5.0991501416430589</v>
      </c>
      <c r="K427" s="194"/>
      <c r="L427" s="195">
        <f>'Tab. RF.IS.App.3a'!M425/'Tab. RF.IS.App.3a'!C425*100</f>
        <v>0.15326049339991102</v>
      </c>
      <c r="M427" s="195">
        <f>'Tab. RF.IS.App.3a'!O425/'Tab. RF.IS.App.3a'!C425*100</f>
        <v>13.259504622534237</v>
      </c>
      <c r="N427" s="195">
        <f>('Tab. RF.IS.App.3a'!M425/('Tab. RF.IS.App.3a'!M425+'Tab. RF.IS.App.3a'!O425)*100)</f>
        <v>1.142646516771102</v>
      </c>
      <c r="O427" s="195">
        <f>'Tab. RF.IS.App.3a'!M425/'Tab. RF.IS.App.3a'!D425*100</f>
        <v>8.7818696883852692</v>
      </c>
      <c r="P427" s="195">
        <f>'Tab. RF.IS.App.3a'!N425/'Tab. RF.IS.App.3a'!C425*100</f>
        <v>0.11370939832896625</v>
      </c>
      <c r="Q427" s="195">
        <f>'Tab. RF.IS.App.3a'!P425/'Tab. RF.IS.App.3a'!C425*100</f>
        <v>20.012854105898057</v>
      </c>
      <c r="R427" s="195">
        <f>'Tab. RF.IS.App.3a'!N425/('Tab. RF.IS.App.3a'!N425+'Tab. RF.IS.App.3a'!P425)*100</f>
        <v>0.56497175141242939</v>
      </c>
      <c r="S427" s="195">
        <f>'Tab. RF.IS.App.3a'!N425/'Tab. RF.IS.App.3a'!D425*100</f>
        <v>6.5155807365439093</v>
      </c>
      <c r="T427" s="194"/>
      <c r="U427" s="195">
        <f>'Tab. RF.IS.App.3a'!R425/'Tab. RF.IS.App.3a'!C425*100</f>
        <v>0.28674543926434964</v>
      </c>
      <c r="V427" s="195">
        <f>'Tab. RF.IS.App.3a'!T425/'Tab. RF.IS.App.3a'!C425*100</f>
        <v>6.4913234785188108</v>
      </c>
      <c r="W427" s="195">
        <f>'Tab. RF.IS.App.3a'!R425/('Tab. RF.IS.App.3a'!R425+'Tab. RF.IS.App.3a'!T425)*100</f>
        <v>4.230488694383661</v>
      </c>
      <c r="X427" s="195">
        <f>'Tab. RF.IS.App.3a'!R425/'Tab. RF.IS.App.3a'!D425*100</f>
        <v>16.430594900849862</v>
      </c>
      <c r="Y427" s="195">
        <f>'Tab. RF.IS.App.3a'!S425/'Tab. RF.IS.App.3a'!C425*100</f>
        <v>0.14337271963217482</v>
      </c>
      <c r="Z427" s="195">
        <f>'Tab. RF.IS.App.3a'!U425/'Tab. RF.IS.App.3a'!C425*100</f>
        <v>7.158748207841005</v>
      </c>
      <c r="AA427" s="195">
        <f>'Tab. RF.IS.App.3a'!S425/('Tab. RF.IS.App.3a'!S425+'Tab. RF.IS.App.3a'!U425)*100</f>
        <v>1.9634394041976981</v>
      </c>
      <c r="AB427" s="195">
        <f>'Tab. RF.IS.App.3a'!S425/'Tab. RF.IS.App.3a'!D425*100</f>
        <v>8.2152974504249308</v>
      </c>
      <c r="AC427" s="195">
        <f>'Tab. RF.IS.App.3a'!W425/'Tab. RF.IS.App.3a'!C425*100</f>
        <v>1.483166065160429</v>
      </c>
      <c r="AD427" s="195">
        <f>'Tab. RF.IS.App.3a'!Y425/'Tab. RF.IS.App.3a'!C425*100</f>
        <v>84.02630147822218</v>
      </c>
      <c r="AE427" s="195">
        <f>'Tab. RF.IS.App.3a'!W425/('Tab. RF.IS.App.3a'!W425+'Tab. RF.IS.App.3a'!Y425)*100</f>
        <v>1.7345050878815909</v>
      </c>
      <c r="AF427" s="195">
        <f>'Tab. RF.IS.App.3a'!W425/'Tab. RF.IS.App.3a'!D425*100</f>
        <v>84.985835694050991</v>
      </c>
      <c r="AG427" s="195">
        <f>'Tab. RF.IS.App.3a'!X425/'Tab. RF.IS.App.3a'!C425*100</f>
        <v>0.34607208187076682</v>
      </c>
      <c r="AH427" s="195">
        <f>'Tab. RF.IS.App.3a'!Z425/'Tab. RF.IS.App.3a'!C425*100</f>
        <v>54.980966035497104</v>
      </c>
      <c r="AI427" s="195">
        <f>'Tab. RF.IS.App.3a'!X425/('Tab. RF.IS.App.3a'!X425+'Tab. RF.IS.App.3a'!Z425)*100</f>
        <v>0.62550263604682332</v>
      </c>
      <c r="AJ427" s="195">
        <f>'Tab. RF.IS.App.3a'!X425/'Tab. RF.IS.App.3a'!D425*100</f>
        <v>19.830028328611899</v>
      </c>
    </row>
    <row r="428" spans="1:36" x14ac:dyDescent="0.25">
      <c r="A428" s="47" t="s">
        <v>13</v>
      </c>
      <c r="B428" s="66"/>
      <c r="C428" s="110">
        <f>'Tab. RF.IS.App.3a'!H426/'Tab. RF.IS.App.3a'!C426*100</f>
        <v>1.0318477166651414</v>
      </c>
      <c r="D428" s="110">
        <f>'Tab. RF.IS.App.3a'!J426/'Tab. RF.IS.App.3a'!C426*100</f>
        <v>64.008877093438272</v>
      </c>
      <c r="E428" s="110">
        <f>('Tab. RF.IS.App.3a'!H426)/('Tab. RF.IS.App.3a'!H426+'Tab. RF.IS.App.3a'!J426)*100</f>
        <v>1.586464049528634</v>
      </c>
      <c r="F428" s="110">
        <f>('Tab. RF.IS.App.3a'!H426/'Tab. RF.IS.App.3a'!D426*100)</f>
        <v>60.618279569892472</v>
      </c>
      <c r="G428" s="110">
        <f>'Tab. RF.IS.App.3a'!I426/'Tab. RF.IS.App.3a'!C426*100</f>
        <v>0.10753180195845155</v>
      </c>
      <c r="H428" s="57">
        <f>'Tab. RF.IS.App.3a'!K426/'Tab. RF.IS.App.3a'!C426*100</f>
        <v>29.987645282328181</v>
      </c>
      <c r="I428" s="110">
        <f>('Tab. RF.IS.App.3a'!I426/('Tab. RF.IS.App.3a'!I426+'Tab. RF.IS.App.3a'!K426)*100)</f>
        <v>0.35730576250570167</v>
      </c>
      <c r="J428" s="196">
        <f>'Tab. RF.IS.App.3a'!I426/'Tab. RF.IS.App.3a'!D426*100</f>
        <v>6.317204301075269</v>
      </c>
      <c r="K428" s="173"/>
      <c r="L428" s="110">
        <f>'Tab. RF.IS.App.3a'!M426/'Tab. RF.IS.App.3a'!C426*100</f>
        <v>0.11897135535828682</v>
      </c>
      <c r="M428" s="110">
        <f>'Tab. RF.IS.App.3a'!O426/'Tab. RF.IS.App.3a'!C426*100</f>
        <v>11.958909124187791</v>
      </c>
      <c r="N428" s="110">
        <f>('Tab. RF.IS.App.3a'!M426/('Tab. RF.IS.App.3a'!M426+'Tab. RF.IS.App.3a'!O426)*100)</f>
        <v>0.98503504451600676</v>
      </c>
      <c r="O428" s="110">
        <f>'Tab. RF.IS.App.3a'!M426/'Tab. RF.IS.App.3a'!D426*100</f>
        <v>6.9892473118279561</v>
      </c>
      <c r="P428" s="110">
        <f>'Tab. RF.IS.App.3a'!N426/'Tab. RF.IS.App.3a'!C426*100</f>
        <v>0.10066806991855037</v>
      </c>
      <c r="Q428" s="196">
        <f>'Tab. RF.IS.App.3a'!P426/'Tab. RF.IS.App.3a'!C426*100</f>
        <v>18.506909490253502</v>
      </c>
      <c r="R428" s="110">
        <f>'Tab. RF.IS.App.3a'!N426/('Tab. RF.IS.App.3a'!N426+'Tab. RF.IS.App.3a'!P426)*100</f>
        <v>0.54100577892536583</v>
      </c>
      <c r="S428" s="110">
        <f>'Tab. RF.IS.App.3a'!N426/'Tab. RF.IS.App.3a'!D426*100</f>
        <v>5.913978494623656</v>
      </c>
      <c r="T428" s="173"/>
      <c r="U428" s="196">
        <f>'Tab. RF.IS.App.3a'!R426/'Tab. RF.IS.App.3a'!C426*100</f>
        <v>0.26082181751624417</v>
      </c>
      <c r="V428" s="57">
        <f>'Tab. RF.IS.App.3a'!T426/'Tab. RF.IS.App.3a'!C426*100</f>
        <v>5.8982337329550649</v>
      </c>
      <c r="W428" s="196">
        <f>'Tab. RF.IS.App.3a'!R426/('Tab. RF.IS.App.3a'!R426+'Tab. RF.IS.App.3a'!T426)*100</f>
        <v>4.2347696879643388</v>
      </c>
      <c r="X428" s="57">
        <f>'Tab. RF.IS.App.3a'!R426/'Tab. RF.IS.App.3a'!D426*100</f>
        <v>15.32258064516129</v>
      </c>
      <c r="Y428" s="57">
        <f>'Tab. RF.IS.App.3a'!S426/'Tab. RF.IS.App.3a'!C426*100</f>
        <v>0.15100210487782559</v>
      </c>
      <c r="Z428" s="57">
        <f>'Tab. RF.IS.App.3a'!U426/'Tab. RF.IS.App.3a'!C426*100</f>
        <v>6.9094902535005041</v>
      </c>
      <c r="AA428" s="57">
        <f>'Tab. RF.IS.App.3a'!S426/('Tab. RF.IS.App.3a'!S426+'Tab. RF.IS.App.3a'!U426)*100</f>
        <v>2.138690861957226</v>
      </c>
      <c r="AB428" s="57">
        <f>'Tab. RF.IS.App.3a'!S426/'Tab. RF.IS.App.3a'!D426*100</f>
        <v>8.870967741935484</v>
      </c>
      <c r="AC428" s="196">
        <f>'Tab. RF.IS.App.3a'!W426/'Tab. RF.IS.App.3a'!C426*100</f>
        <v>1.4116408895396724</v>
      </c>
      <c r="AD428" s="110">
        <f>'Tab. RF.IS.App.3a'!Y426/'Tab. RF.IS.App.3a'!C426*100</f>
        <v>81.866019950581119</v>
      </c>
      <c r="AE428" s="196">
        <f>'Tab. RF.IS.App.3a'!W426/('Tab. RF.IS.App.3a'!W426+'Tab. RF.IS.App.3a'!Y426)*100</f>
        <v>1.6951015137778511</v>
      </c>
      <c r="AF428" s="110">
        <f>'Tab. RF.IS.App.3a'!W426/'Tab. RF.IS.App.3a'!D426*100</f>
        <v>82.930107526881727</v>
      </c>
      <c r="AG428" s="110">
        <f>'Tab. RF.IS.App.3a'!X426/'Tab. RF.IS.App.3a'!C426*100</f>
        <v>0.35920197675482751</v>
      </c>
      <c r="AH428" s="196">
        <f>'Tab. RF.IS.App.3a'!Z426/'Tab. RF.IS.App.3a'!C426*100</f>
        <v>55.40404502608218</v>
      </c>
      <c r="AI428" s="110">
        <f>'Tab. RF.IS.App.3a'!X426/('Tab. RF.IS.App.3a'!X426+'Tab. RF.IS.App.3a'!Z426)*100</f>
        <v>0.64415541788044139</v>
      </c>
      <c r="AJ428" s="196">
        <f>'Tab. RF.IS.App.3a'!X426/'Tab. RF.IS.App.3a'!D426*100</f>
        <v>21.102150537634408</v>
      </c>
    </row>
    <row r="429" spans="1:36" x14ac:dyDescent="0.25">
      <c r="A429" s="11" t="s">
        <v>14</v>
      </c>
      <c r="B429" s="8"/>
      <c r="C429" s="195">
        <f>'Tab. RF.IS.App.3a'!H427/'Tab. RF.IS.App.3a'!C427*100</f>
        <v>1.5231582219459123</v>
      </c>
      <c r="D429" s="195">
        <f>'Tab. RF.IS.App.3a'!J427/'Tab. RF.IS.App.3a'!C427*100</f>
        <v>69.972023624494867</v>
      </c>
      <c r="E429" s="195">
        <f>('Tab. RF.IS.App.3a'!H427)/('Tab. RF.IS.App.3a'!H427+'Tab. RF.IS.App.3a'!J427)*100</f>
        <v>2.1304347826086958</v>
      </c>
      <c r="F429" s="195">
        <f>('Tab. RF.IS.App.3a'!H427/'Tab. RF.IS.App.3a'!D427*100)</f>
        <v>63.636363636363633</v>
      </c>
      <c r="G429" s="195">
        <f>'Tab. RF.IS.App.3a'!I427/'Tab. RF.IS.App.3a'!C427*100</f>
        <v>0.12433944668946223</v>
      </c>
      <c r="H429" s="195">
        <f>'Tab. RF.IS.App.3a'!K427/'Tab. RF.IS.App.3a'!C427*100</f>
        <v>31.20920111905502</v>
      </c>
      <c r="I429" s="195">
        <f>('Tab. RF.IS.App.3a'!I427/('Tab. RF.IS.App.3a'!I427+'Tab. RF.IS.App.3a'!K427)*100)</f>
        <v>0.3968253968253968</v>
      </c>
      <c r="J429" s="195">
        <f>'Tab. RF.IS.App.3a'!I427/'Tab. RF.IS.App.3a'!D427*100</f>
        <v>5.1948051948051948</v>
      </c>
      <c r="K429" s="194"/>
      <c r="L429" s="195">
        <f>'Tab. RF.IS.App.3a'!M427/'Tab. RF.IS.App.3a'!C427*100</f>
        <v>0.3108486167236556</v>
      </c>
      <c r="M429" s="195">
        <f>'Tab. RF.IS.App.3a'!O427/'Tab. RF.IS.App.3a'!C427*100</f>
        <v>14.578800124339446</v>
      </c>
      <c r="N429" s="195">
        <f>('Tab. RF.IS.App.3a'!M427/('Tab. RF.IS.App.3a'!M427+'Tab. RF.IS.App.3a'!O427)*100)</f>
        <v>2.0876826722338206</v>
      </c>
      <c r="O429" s="195">
        <f>'Tab. RF.IS.App.3a'!M427/'Tab. RF.IS.App.3a'!D427*100</f>
        <v>12.987012987012985</v>
      </c>
      <c r="P429" s="195">
        <f>'Tab. RF.IS.App.3a'!N427/'Tab. RF.IS.App.3a'!C427*100</f>
        <v>0.24867889337892446</v>
      </c>
      <c r="Q429" s="195">
        <f>'Tab. RF.IS.App.3a'!P427/'Tab. RF.IS.App.3a'!C427*100</f>
        <v>24.21510724277277</v>
      </c>
      <c r="R429" s="195">
        <f>'Tab. RF.IS.App.3a'!N427/('Tab. RF.IS.App.3a'!N427+'Tab. RF.IS.App.3a'!P427)*100</f>
        <v>1.0165184243964422</v>
      </c>
      <c r="S429" s="195">
        <f>'Tab. RF.IS.App.3a'!N427/'Tab. RF.IS.App.3a'!D427*100</f>
        <v>10.38961038961039</v>
      </c>
      <c r="T429" s="194"/>
      <c r="U429" s="195">
        <f>'Tab. RF.IS.App.3a'!R427/'Tab. RF.IS.App.3a'!C427*100</f>
        <v>0.24867889337892446</v>
      </c>
      <c r="V429" s="195">
        <f>'Tab. RF.IS.App.3a'!T427/'Tab. RF.IS.App.3a'!C427*100</f>
        <v>4.6005595275101028</v>
      </c>
      <c r="W429" s="195">
        <f>'Tab. RF.IS.App.3a'!R427/('Tab. RF.IS.App.3a'!R427+'Tab. RF.IS.App.3a'!T427)*100</f>
        <v>5.1282051282051277</v>
      </c>
      <c r="X429" s="195">
        <f>'Tab. RF.IS.App.3a'!R427/'Tab. RF.IS.App.3a'!D427*100</f>
        <v>10.38961038961039</v>
      </c>
      <c r="Y429" s="195">
        <f>'Tab. RF.IS.App.3a'!S427/'Tab. RF.IS.App.3a'!C427*100</f>
        <v>0.1554243083618278</v>
      </c>
      <c r="Z429" s="195">
        <f>'Tab. RF.IS.App.3a'!U427/'Tab. RF.IS.App.3a'!C427*100</f>
        <v>5.4709356543363379</v>
      </c>
      <c r="AA429" s="195">
        <f>'Tab. RF.IS.App.3a'!S427/('Tab. RF.IS.App.3a'!S427+'Tab. RF.IS.App.3a'!U427)*100</f>
        <v>2.7624309392265194</v>
      </c>
      <c r="AB429" s="195">
        <f>'Tab. RF.IS.App.3a'!S427/'Tab. RF.IS.App.3a'!D427*100</f>
        <v>6.4935064935064926</v>
      </c>
      <c r="AC429" s="195">
        <f>'Tab. RF.IS.App.3a'!W427/'Tab. RF.IS.App.3a'!C427*100</f>
        <v>2.0826857320484926</v>
      </c>
      <c r="AD429" s="195">
        <f>'Tab. RF.IS.App.3a'!Y427/'Tab. RF.IS.App.3a'!C427*100</f>
        <v>89.151383276344419</v>
      </c>
      <c r="AE429" s="195">
        <f>'Tab. RF.IS.App.3a'!W427/('Tab. RF.IS.App.3a'!W427+'Tab. RF.IS.App.3a'!Y427)*100</f>
        <v>2.282793867120954</v>
      </c>
      <c r="AF429" s="195">
        <f>'Tab. RF.IS.App.3a'!W427/'Tab. RF.IS.App.3a'!D427*100</f>
        <v>87.012987012987011</v>
      </c>
      <c r="AG429" s="195">
        <f>'Tab. RF.IS.App.3a'!X427/'Tab. RF.IS.App.3a'!C427*100</f>
        <v>0.52844264843021449</v>
      </c>
      <c r="AH429" s="195">
        <f>'Tab. RF.IS.App.3a'!Z427/'Tab. RF.IS.App.3a'!C427*100</f>
        <v>60.895244016164128</v>
      </c>
      <c r="AI429" s="195">
        <f>'Tab. RF.IS.App.3a'!X427/('Tab. RF.IS.App.3a'!X427+'Tab. RF.IS.App.3a'!Z427)*100</f>
        <v>0.86032388663967607</v>
      </c>
      <c r="AJ429" s="195">
        <f>'Tab. RF.IS.App.3a'!X427/'Tab. RF.IS.App.3a'!D427*100</f>
        <v>22.077922077922079</v>
      </c>
    </row>
    <row r="430" spans="1:36" x14ac:dyDescent="0.25">
      <c r="A430" s="11" t="s">
        <v>15</v>
      </c>
      <c r="B430" s="8"/>
      <c r="C430" s="195">
        <f>'Tab. RF.IS.App.3a'!H428/'Tab. RF.IS.App.3a'!C428*100</f>
        <v>3.2537960954446854</v>
      </c>
      <c r="D430" s="195">
        <f>'Tab. RF.IS.App.3a'!J428/'Tab. RF.IS.App.3a'!C428*100</f>
        <v>68.546637744034712</v>
      </c>
      <c r="E430" s="195">
        <f>('Tab. RF.IS.App.3a'!H428)/('Tab. RF.IS.App.3a'!H428+'Tab. RF.IS.App.3a'!J428)*100</f>
        <v>4.5317220543806647</v>
      </c>
      <c r="F430" s="195">
        <f>('Tab. RF.IS.App.3a'!H428/'Tab. RF.IS.App.3a'!D428*100)</f>
        <v>71.428571428571431</v>
      </c>
      <c r="G430" s="195">
        <f>'Tab. RF.IS.App.3a'!I428/'Tab. RF.IS.App.3a'!C428*100</f>
        <v>0.21691973969631237</v>
      </c>
      <c r="H430" s="195">
        <f>'Tab. RF.IS.App.3a'!K428/'Tab. RF.IS.App.3a'!C428*100</f>
        <v>31.019522776572668</v>
      </c>
      <c r="I430" s="195">
        <f>('Tab. RF.IS.App.3a'!I428/('Tab. RF.IS.App.3a'!I428+'Tab. RF.IS.App.3a'!K428)*100)</f>
        <v>0.69444444444444442</v>
      </c>
      <c r="J430" s="195">
        <f>'Tab. RF.IS.App.3a'!I428/'Tab. RF.IS.App.3a'!D428*100</f>
        <v>4.7619047619047619</v>
      </c>
      <c r="K430" s="194"/>
      <c r="L430" s="195">
        <f>'Tab. RF.IS.App.3a'!M428/'Tab. RF.IS.App.3a'!C428*100</f>
        <v>0.21691973969631237</v>
      </c>
      <c r="M430" s="195">
        <f>'Tab. RF.IS.App.3a'!O428/'Tab. RF.IS.App.3a'!C428*100</f>
        <v>16.919739696312362</v>
      </c>
      <c r="N430" s="195">
        <f>('Tab. RF.IS.App.3a'!M428/('Tab. RF.IS.App.3a'!M428+'Tab. RF.IS.App.3a'!O428)*100)</f>
        <v>1.2658227848101267</v>
      </c>
      <c r="O430" s="195">
        <f>'Tab. RF.IS.App.3a'!M428/'Tab. RF.IS.App.3a'!D428*100</f>
        <v>4.7619047619047619</v>
      </c>
      <c r="P430" s="195">
        <f>'Tab. RF.IS.App.3a'!N428/'Tab. RF.IS.App.3a'!C428*100</f>
        <v>0</v>
      </c>
      <c r="Q430" s="195">
        <f>'Tab. RF.IS.App.3a'!P428/'Tab. RF.IS.App.3a'!C428*100</f>
        <v>29.718004338394792</v>
      </c>
      <c r="R430" s="195">
        <f>'Tab. RF.IS.App.3a'!N428/('Tab. RF.IS.App.3a'!N428+'Tab. RF.IS.App.3a'!P428)*100</f>
        <v>0</v>
      </c>
      <c r="S430" s="195">
        <f>'Tab. RF.IS.App.3a'!N428/'Tab. RF.IS.App.3a'!D428*100</f>
        <v>0</v>
      </c>
      <c r="T430" s="194"/>
      <c r="U430" s="195">
        <f>'Tab. RF.IS.App.3a'!R428/'Tab. RF.IS.App.3a'!C428*100</f>
        <v>0.86767895878524948</v>
      </c>
      <c r="V430" s="195">
        <f>'Tab. RF.IS.App.3a'!T428/'Tab. RF.IS.App.3a'!C428*100</f>
        <v>5.8568329718004337</v>
      </c>
      <c r="W430" s="195">
        <f>'Tab. RF.IS.App.3a'!R428/('Tab. RF.IS.App.3a'!R428+'Tab. RF.IS.App.3a'!T428)*100</f>
        <v>12.903225806451612</v>
      </c>
      <c r="X430" s="195">
        <f>'Tab. RF.IS.App.3a'!R428/'Tab. RF.IS.App.3a'!D428*100</f>
        <v>19.047619047619047</v>
      </c>
      <c r="Y430" s="195">
        <f>'Tab. RF.IS.App.3a'!S428/'Tab. RF.IS.App.3a'!C428*100</f>
        <v>0.21691973969631237</v>
      </c>
      <c r="Z430" s="195">
        <f>'Tab. RF.IS.App.3a'!U428/'Tab. RF.IS.App.3a'!C428*100</f>
        <v>4.5553145336225596</v>
      </c>
      <c r="AA430" s="195">
        <f>'Tab. RF.IS.App.3a'!S428/('Tab. RF.IS.App.3a'!S428+'Tab. RF.IS.App.3a'!U428)*100</f>
        <v>4.5454545454545459</v>
      </c>
      <c r="AB430" s="195">
        <f>'Tab. RF.IS.App.3a'!S428/'Tab. RF.IS.App.3a'!D428*100</f>
        <v>4.7619047619047619</v>
      </c>
      <c r="AC430" s="195">
        <f>'Tab. RF.IS.App.3a'!W428/'Tab. RF.IS.App.3a'!C428*100</f>
        <v>4.3383947939262475</v>
      </c>
      <c r="AD430" s="195">
        <f>'Tab. RF.IS.App.3a'!Y428/'Tab. RF.IS.App.3a'!C428*100</f>
        <v>91.323210412147503</v>
      </c>
      <c r="AE430" s="195">
        <f>'Tab. RF.IS.App.3a'!W428/('Tab. RF.IS.App.3a'!W428+'Tab. RF.IS.App.3a'!Y428)*100</f>
        <v>4.5351473922902494</v>
      </c>
      <c r="AF430" s="195">
        <f>'Tab. RF.IS.App.3a'!W428/'Tab. RF.IS.App.3a'!D428*100</f>
        <v>95.238095238095227</v>
      </c>
      <c r="AG430" s="195">
        <f>'Tab. RF.IS.App.3a'!X428/'Tab. RF.IS.App.3a'!C428*100</f>
        <v>0.43383947939262474</v>
      </c>
      <c r="AH430" s="195">
        <f>'Tab. RF.IS.App.3a'!Z428/'Tab. RF.IS.App.3a'!C428*100</f>
        <v>65.292841648590013</v>
      </c>
      <c r="AI430" s="195">
        <f>'Tab. RF.IS.App.3a'!X428/('Tab. RF.IS.App.3a'!X428+'Tab. RF.IS.App.3a'!Z428)*100</f>
        <v>0.66006600660066006</v>
      </c>
      <c r="AJ430" s="195">
        <f>'Tab. RF.IS.App.3a'!X428/'Tab. RF.IS.App.3a'!D428*100</f>
        <v>9.5238095238095237</v>
      </c>
    </row>
    <row r="431" spans="1:36" x14ac:dyDescent="0.25">
      <c r="A431" s="11" t="s">
        <v>16</v>
      </c>
      <c r="B431" s="8"/>
      <c r="C431" s="195">
        <f>'Tab. RF.IS.App.3a'!H429/'Tab. RF.IS.App.3a'!C429*100</f>
        <v>1.5256283613214796</v>
      </c>
      <c r="D431" s="195">
        <f>'Tab. RF.IS.App.3a'!J429/'Tab. RF.IS.App.3a'!C429*100</f>
        <v>72.65942267588629</v>
      </c>
      <c r="E431" s="195">
        <f>('Tab. RF.IS.App.3a'!H429)/('Tab. RF.IS.App.3a'!H429+'Tab. RF.IS.App.3a'!J429)*100</f>
        <v>2.0565172362775561</v>
      </c>
      <c r="F431" s="195">
        <f>('Tab. RF.IS.App.3a'!H429/'Tab. RF.IS.App.3a'!D429*100)</f>
        <v>64.651162790697668</v>
      </c>
      <c r="G431" s="195">
        <f>'Tab. RF.IS.App.3a'!I429/'Tab. RF.IS.App.3a'!C429*100</f>
        <v>0.14268466688618153</v>
      </c>
      <c r="H431" s="195">
        <f>'Tab. RF.IS.App.3a'!K429/'Tab. RF.IS.App.3a'!C429*100</f>
        <v>22.149050598178029</v>
      </c>
      <c r="I431" s="195">
        <f>('Tab. RF.IS.App.3a'!I429/('Tab. RF.IS.App.3a'!I429+'Tab. RF.IS.App.3a'!K429)*100)</f>
        <v>0.64007877892663712</v>
      </c>
      <c r="J431" s="195">
        <f>'Tab. RF.IS.App.3a'!I429/'Tab. RF.IS.App.3a'!D429*100</f>
        <v>6.0465116279069768</v>
      </c>
      <c r="K431" s="194"/>
      <c r="L431" s="195">
        <f>'Tab. RF.IS.App.3a'!M429/'Tab. RF.IS.App.3a'!C429*100</f>
        <v>0.26341784655910438</v>
      </c>
      <c r="M431" s="195">
        <f>'Tab. RF.IS.App.3a'!O429/'Tab. RF.IS.App.3a'!C429*100</f>
        <v>19.306333004061024</v>
      </c>
      <c r="N431" s="195">
        <f>('Tab. RF.IS.App.3a'!M429/('Tab. RF.IS.App.3a'!M429+'Tab. RF.IS.App.3a'!O429)*100)</f>
        <v>1.3460459899046551</v>
      </c>
      <c r="O431" s="195">
        <f>'Tab. RF.IS.App.3a'!M429/'Tab. RF.IS.App.3a'!D429*100</f>
        <v>11.162790697674419</v>
      </c>
      <c r="P431" s="195">
        <f>'Tab. RF.IS.App.3a'!N429/'Tab. RF.IS.App.3a'!C429*100</f>
        <v>0.14268466688618153</v>
      </c>
      <c r="Q431" s="195">
        <f>'Tab. RF.IS.App.3a'!P429/'Tab. RF.IS.App.3a'!C429*100</f>
        <v>25.913730655251893</v>
      </c>
      <c r="R431" s="195">
        <f>'Tab. RF.IS.App.3a'!N429/('Tab. RF.IS.App.3a'!N429+'Tab. RF.IS.App.3a'!P429)*100</f>
        <v>0.54759898904802018</v>
      </c>
      <c r="S431" s="195">
        <f>'Tab. RF.IS.App.3a'!N429/'Tab. RF.IS.App.3a'!D429*100</f>
        <v>6.0465116279069768</v>
      </c>
      <c r="T431" s="194"/>
      <c r="U431" s="195">
        <f>'Tab. RF.IS.App.3a'!R429/'Tab. RF.IS.App.3a'!C429*100</f>
        <v>0.35122379541213916</v>
      </c>
      <c r="V431" s="195">
        <f>'Tab. RF.IS.App.3a'!T429/'Tab. RF.IS.App.3a'!C429*100</f>
        <v>5.0159148282296124</v>
      </c>
      <c r="W431" s="195">
        <f>'Tab. RF.IS.App.3a'!R429/('Tab. RF.IS.App.3a'!R429+'Tab. RF.IS.App.3a'!T429)*100</f>
        <v>6.5439672801636002</v>
      </c>
      <c r="X431" s="195">
        <f>'Tab. RF.IS.App.3a'!R429/'Tab. RF.IS.App.3a'!D429*100</f>
        <v>14.883720930232558</v>
      </c>
      <c r="Y431" s="195">
        <f>'Tab. RF.IS.App.3a'!S429/'Tab. RF.IS.App.3a'!C429*100</f>
        <v>0.1536604104928109</v>
      </c>
      <c r="Z431" s="195">
        <f>'Tab. RF.IS.App.3a'!U429/'Tab. RF.IS.App.3a'!C429*100</f>
        <v>5.9269015475798481</v>
      </c>
      <c r="AA431" s="195">
        <f>'Tab. RF.IS.App.3a'!S429/('Tab. RF.IS.App.3a'!S429+'Tab. RF.IS.App.3a'!U429)*100</f>
        <v>2.5270758122743682</v>
      </c>
      <c r="AB431" s="195">
        <f>'Tab. RF.IS.App.3a'!S429/'Tab. RF.IS.App.3a'!D429*100</f>
        <v>6.5116279069767442</v>
      </c>
      <c r="AC431" s="195">
        <f>'Tab. RF.IS.App.3a'!W429/'Tab. RF.IS.App.3a'!C429*100</f>
        <v>2.1402700032927231</v>
      </c>
      <c r="AD431" s="195">
        <f>'Tab. RF.IS.App.3a'!Y429/'Tab. RF.IS.App.3a'!C429*100</f>
        <v>96.981670508176933</v>
      </c>
      <c r="AE431" s="195">
        <f>'Tab. RF.IS.App.3a'!W429/('Tab. RF.IS.App.3a'!W429+'Tab. RF.IS.App.3a'!Y429)*100</f>
        <v>2.1592293212268849</v>
      </c>
      <c r="AF431" s="195">
        <f>'Tab. RF.IS.App.3a'!W429/'Tab. RF.IS.App.3a'!D429*100</f>
        <v>90.697674418604649</v>
      </c>
      <c r="AG431" s="195">
        <f>'Tab. RF.IS.App.3a'!X429/'Tab. RF.IS.App.3a'!C429*100</f>
        <v>0.43902974426517394</v>
      </c>
      <c r="AH431" s="195">
        <f>'Tab. RF.IS.App.3a'!Z429/'Tab. RF.IS.App.3a'!C429*100</f>
        <v>53.989682801009764</v>
      </c>
      <c r="AI431" s="195">
        <f>'Tab. RF.IS.App.3a'!X429/('Tab. RF.IS.App.3a'!X429+'Tab. RF.IS.App.3a'!Z429)*100</f>
        <v>0.80661423674127841</v>
      </c>
      <c r="AJ431" s="195">
        <f>'Tab. RF.IS.App.3a'!X429/'Tab. RF.IS.App.3a'!D429*100</f>
        <v>18.604651162790699</v>
      </c>
    </row>
    <row r="432" spans="1:36" x14ac:dyDescent="0.25">
      <c r="A432" s="11" t="s">
        <v>17</v>
      </c>
      <c r="B432" s="8"/>
      <c r="C432" s="195">
        <f>'Tab. RF.IS.App.3a'!H430/'Tab. RF.IS.App.3a'!C430*100</f>
        <v>1.5224695506089878</v>
      </c>
      <c r="D432" s="195">
        <f>'Tab. RF.IS.App.3a'!J430/'Tab. RF.IS.App.3a'!C430*100</f>
        <v>72.217555648887028</v>
      </c>
      <c r="E432" s="195">
        <f>('Tab. RF.IS.App.3a'!H430)/('Tab. RF.IS.App.3a'!H430+'Tab. RF.IS.App.3a'!J430)*100</f>
        <v>2.0646447387156486</v>
      </c>
      <c r="F432" s="195">
        <f>('Tab. RF.IS.App.3a'!H430/'Tab. RF.IS.App.3a'!D430*100)</f>
        <v>67.441860465116278</v>
      </c>
      <c r="G432" s="195">
        <f>'Tab. RF.IS.App.3a'!I430/'Tab. RF.IS.App.3a'!C430*100</f>
        <v>0.15749685006299874</v>
      </c>
      <c r="H432" s="195">
        <f>'Tab. RF.IS.App.3a'!K430/'Tab. RF.IS.App.3a'!C430*100</f>
        <v>23.908021839563208</v>
      </c>
      <c r="I432" s="195">
        <f>('Tab. RF.IS.App.3a'!I430/('Tab. RF.IS.App.3a'!I430+'Tab. RF.IS.App.3a'!K430)*100)</f>
        <v>0.65445026178010468</v>
      </c>
      <c r="J432" s="195">
        <f>'Tab. RF.IS.App.3a'!I430/'Tab. RF.IS.App.3a'!D430*100</f>
        <v>6.9767441860465116</v>
      </c>
      <c r="K432" s="194"/>
      <c r="L432" s="195">
        <f>'Tab. RF.IS.App.3a'!M430/'Tab. RF.IS.App.3a'!C430*100</f>
        <v>0.25199496010079803</v>
      </c>
      <c r="M432" s="195">
        <f>'Tab. RF.IS.App.3a'!O430/'Tab. RF.IS.App.3a'!C430*100</f>
        <v>24.328013439731205</v>
      </c>
      <c r="N432" s="195">
        <f>('Tab. RF.IS.App.3a'!M430/('Tab. RF.IS.App.3a'!M430+'Tab. RF.IS.App.3a'!O430)*100)</f>
        <v>1.0252029047415634</v>
      </c>
      <c r="O432" s="195">
        <f>'Tab. RF.IS.App.3a'!M430/'Tab. RF.IS.App.3a'!D430*100</f>
        <v>11.162790697674419</v>
      </c>
      <c r="P432" s="195">
        <f>'Tab. RF.IS.App.3a'!N430/'Tab. RF.IS.App.3a'!C430*100</f>
        <v>0.22049559008819825</v>
      </c>
      <c r="Q432" s="195">
        <f>'Tab. RF.IS.App.3a'!P430/'Tab. RF.IS.App.3a'!C430*100</f>
        <v>32.444351112977742</v>
      </c>
      <c r="R432" s="195">
        <f>'Tab. RF.IS.App.3a'!N430/('Tab. RF.IS.App.3a'!N430+'Tab. RF.IS.App.3a'!P430)*100</f>
        <v>0.67502410800385726</v>
      </c>
      <c r="S432" s="195">
        <f>'Tab. RF.IS.App.3a'!N430/'Tab. RF.IS.App.3a'!D430*100</f>
        <v>9.7674418604651159</v>
      </c>
      <c r="T432" s="194"/>
      <c r="U432" s="195">
        <f>'Tab. RF.IS.App.3a'!R430/'Tab. RF.IS.App.3a'!C430*100</f>
        <v>0.20999580008399832</v>
      </c>
      <c r="V432" s="195">
        <f>'Tab. RF.IS.App.3a'!T430/'Tab. RF.IS.App.3a'!C430*100</f>
        <v>5.5018899622007558</v>
      </c>
      <c r="W432" s="195">
        <f>'Tab. RF.IS.App.3a'!R430/('Tab. RF.IS.App.3a'!R430+'Tab. RF.IS.App.3a'!T430)*100</f>
        <v>3.6764705882352944</v>
      </c>
      <c r="X432" s="195">
        <f>'Tab. RF.IS.App.3a'!R430/'Tab. RF.IS.App.3a'!D430*100</f>
        <v>9.3023255813953494</v>
      </c>
      <c r="Y432" s="195">
        <f>'Tab. RF.IS.App.3a'!S430/'Tab. RF.IS.App.3a'!C430*100</f>
        <v>7.349853002939942E-2</v>
      </c>
      <c r="Z432" s="195">
        <f>'Tab. RF.IS.App.3a'!U430/'Tab. RF.IS.App.3a'!C430*100</f>
        <v>5.8798824023519529</v>
      </c>
      <c r="AA432" s="195">
        <f>'Tab. RF.IS.App.3a'!S430/('Tab. RF.IS.App.3a'!S430+'Tab. RF.IS.App.3a'!U430)*100</f>
        <v>1.2345679012345678</v>
      </c>
      <c r="AB432" s="195">
        <f>'Tab. RF.IS.App.3a'!S430/'Tab. RF.IS.App.3a'!D430*100</f>
        <v>3.2558139534883721</v>
      </c>
      <c r="AC432" s="195">
        <f>'Tab. RF.IS.App.3a'!W430/'Tab. RF.IS.App.3a'!C430*100</f>
        <v>1.9844603107937842</v>
      </c>
      <c r="AD432" s="195">
        <f>'Tab. RF.IS.App.3a'!Y430/'Tab. RF.IS.App.3a'!C430*100</f>
        <v>102.04745905081897</v>
      </c>
      <c r="AE432" s="195">
        <f>'Tab. RF.IS.App.3a'!W430/('Tab. RF.IS.App.3a'!W430+'Tab. RF.IS.App.3a'!Y430)*100</f>
        <v>1.9075494549858698</v>
      </c>
      <c r="AF432" s="195">
        <f>'Tab. RF.IS.App.3a'!W430/'Tab. RF.IS.App.3a'!D430*100</f>
        <v>87.906976744186053</v>
      </c>
      <c r="AG432" s="195">
        <f>'Tab. RF.IS.App.3a'!X430/'Tab. RF.IS.App.3a'!C430*100</f>
        <v>0.45149097018059642</v>
      </c>
      <c r="AH432" s="195">
        <f>'Tab. RF.IS.App.3a'!Z430/'Tab. RF.IS.App.3a'!C430*100</f>
        <v>62.232255354892906</v>
      </c>
      <c r="AI432" s="195">
        <f>'Tab. RF.IS.App.3a'!X430/('Tab. RF.IS.App.3a'!X430+'Tab. RF.IS.App.3a'!Z430)*100</f>
        <v>0.72026800670016755</v>
      </c>
      <c r="AJ432" s="195">
        <f>'Tab. RF.IS.App.3a'!X430/'Tab. RF.IS.App.3a'!D430*100</f>
        <v>20</v>
      </c>
    </row>
    <row r="433" spans="1:36" x14ac:dyDescent="0.25">
      <c r="A433" s="11" t="s">
        <v>18</v>
      </c>
      <c r="B433" s="8"/>
      <c r="C433" s="195">
        <f>'Tab. RF.IS.App.3a'!H431/'Tab. RF.IS.App.3a'!C431*100</f>
        <v>3.0982905982905984</v>
      </c>
      <c r="D433" s="195">
        <f>'Tab. RF.IS.App.3a'!J431/'Tab. RF.IS.App.3a'!C431*100</f>
        <v>70.726495726495727</v>
      </c>
      <c r="E433" s="195">
        <f>('Tab. RF.IS.App.3a'!H431)/('Tab. RF.IS.App.3a'!H431+'Tab. RF.IS.App.3a'!J431)*100</f>
        <v>4.1968162083936322</v>
      </c>
      <c r="F433" s="195">
        <f>('Tab. RF.IS.App.3a'!H431/'Tab. RF.IS.App.3a'!D431*100)</f>
        <v>72.5</v>
      </c>
      <c r="G433" s="195">
        <f>'Tab. RF.IS.App.3a'!I431/'Tab. RF.IS.App.3a'!C431*100</f>
        <v>0</v>
      </c>
      <c r="H433" s="195">
        <f>'Tab. RF.IS.App.3a'!K431/'Tab. RF.IS.App.3a'!C431*100</f>
        <v>28.952991452991455</v>
      </c>
      <c r="I433" s="195">
        <f>('Tab. RF.IS.App.3a'!I431/('Tab. RF.IS.App.3a'!I431+'Tab. RF.IS.App.3a'!K431)*100)</f>
        <v>0</v>
      </c>
      <c r="J433" s="195">
        <f>'Tab. RF.IS.App.3a'!I431/'Tab. RF.IS.App.3a'!D431*100</f>
        <v>0</v>
      </c>
      <c r="K433" s="194"/>
      <c r="L433" s="195">
        <f>'Tab. RF.IS.App.3a'!M431/'Tab. RF.IS.App.3a'!C431*100</f>
        <v>0.53418803418803418</v>
      </c>
      <c r="M433" s="195">
        <f>'Tab. RF.IS.App.3a'!O431/'Tab. RF.IS.App.3a'!C431*100</f>
        <v>24.465811965811966</v>
      </c>
      <c r="N433" s="195">
        <f>('Tab. RF.IS.App.3a'!M431/('Tab. RF.IS.App.3a'!M431+'Tab. RF.IS.App.3a'!O431)*100)</f>
        <v>2.1367521367521367</v>
      </c>
      <c r="O433" s="195">
        <f>'Tab. RF.IS.App.3a'!M431/'Tab. RF.IS.App.3a'!D431*100</f>
        <v>12.5</v>
      </c>
      <c r="P433" s="195">
        <f>'Tab. RF.IS.App.3a'!N431/'Tab. RF.IS.App.3a'!C431*100</f>
        <v>0.21367521367521369</v>
      </c>
      <c r="Q433" s="195">
        <f>'Tab. RF.IS.App.3a'!P431/'Tab. RF.IS.App.3a'!C431*100</f>
        <v>30.02136752136752</v>
      </c>
      <c r="R433" s="195">
        <f>'Tab. RF.IS.App.3a'!N431/('Tab. RF.IS.App.3a'!N431+'Tab. RF.IS.App.3a'!P431)*100</f>
        <v>0.70671378091872794</v>
      </c>
      <c r="S433" s="195">
        <f>'Tab. RF.IS.App.3a'!N431/'Tab. RF.IS.App.3a'!D431*100</f>
        <v>5</v>
      </c>
      <c r="T433" s="194"/>
      <c r="U433" s="195">
        <f>'Tab. RF.IS.App.3a'!R431/'Tab. RF.IS.App.3a'!C431*100</f>
        <v>0.53418803418803418</v>
      </c>
      <c r="V433" s="195">
        <f>'Tab. RF.IS.App.3a'!T431/'Tab. RF.IS.App.3a'!C431*100</f>
        <v>6.3034188034188032</v>
      </c>
      <c r="W433" s="195">
        <f>'Tab. RF.IS.App.3a'!R431/('Tab. RF.IS.App.3a'!R431+'Tab. RF.IS.App.3a'!T431)*100</f>
        <v>7.8125</v>
      </c>
      <c r="X433" s="195">
        <f>'Tab. RF.IS.App.3a'!R431/'Tab. RF.IS.App.3a'!D431*100</f>
        <v>12.5</v>
      </c>
      <c r="Y433" s="195">
        <f>'Tab. RF.IS.App.3a'!S431/'Tab. RF.IS.App.3a'!C431*100</f>
        <v>0.21367521367521369</v>
      </c>
      <c r="Z433" s="195">
        <f>'Tab. RF.IS.App.3a'!U431/'Tab. RF.IS.App.3a'!C431*100</f>
        <v>6.4102564102564097</v>
      </c>
      <c r="AA433" s="195">
        <f>'Tab. RF.IS.App.3a'!S431/('Tab. RF.IS.App.3a'!S431+'Tab. RF.IS.App.3a'!U431)*100</f>
        <v>3.225806451612903</v>
      </c>
      <c r="AB433" s="195">
        <f>'Tab. RF.IS.App.3a'!S431/'Tab. RF.IS.App.3a'!D431*100</f>
        <v>5</v>
      </c>
      <c r="AC433" s="195">
        <f>'Tab. RF.IS.App.3a'!W431/'Tab. RF.IS.App.3a'!C431*100</f>
        <v>4.1666666666666661</v>
      </c>
      <c r="AD433" s="195">
        <f>'Tab. RF.IS.App.3a'!Y431/'Tab. RF.IS.App.3a'!C431*100</f>
        <v>101.49572649572649</v>
      </c>
      <c r="AE433" s="195">
        <f>'Tab. RF.IS.App.3a'!W431/('Tab. RF.IS.App.3a'!W431+'Tab. RF.IS.App.3a'!Y431)*100</f>
        <v>3.9433771486349847</v>
      </c>
      <c r="AF433" s="195">
        <f>'Tab. RF.IS.App.3a'!W431/'Tab. RF.IS.App.3a'!D431*100</f>
        <v>97.5</v>
      </c>
      <c r="AG433" s="195">
        <f>'Tab. RF.IS.App.3a'!X431/'Tab. RF.IS.App.3a'!C431*100</f>
        <v>0.42735042735042739</v>
      </c>
      <c r="AH433" s="195">
        <f>'Tab. RF.IS.App.3a'!Z431/'Tab. RF.IS.App.3a'!C431*100</f>
        <v>65.384615384615387</v>
      </c>
      <c r="AI433" s="195">
        <f>'Tab. RF.IS.App.3a'!X431/('Tab. RF.IS.App.3a'!X431+'Tab. RF.IS.App.3a'!Z431)*100</f>
        <v>0.64935064935064934</v>
      </c>
      <c r="AJ433" s="195">
        <f>'Tab. RF.IS.App.3a'!X431/'Tab. RF.IS.App.3a'!D431*100</f>
        <v>10</v>
      </c>
    </row>
    <row r="434" spans="1:36" x14ac:dyDescent="0.25">
      <c r="A434" s="11" t="s">
        <v>19</v>
      </c>
      <c r="B434" s="8"/>
      <c r="C434" s="195">
        <f>'Tab. RF.IS.App.3a'!H432/'Tab. RF.IS.App.3a'!C432*100</f>
        <v>1.8660812294182216</v>
      </c>
      <c r="D434" s="195">
        <f>'Tab. RF.IS.App.3a'!J432/'Tab. RF.IS.App.3a'!C432*100</f>
        <v>75.411635565312835</v>
      </c>
      <c r="E434" s="195">
        <f>('Tab. RF.IS.App.3a'!H432)/('Tab. RF.IS.App.3a'!H432+'Tab. RF.IS.App.3a'!J432)*100</f>
        <v>2.4147727272727271</v>
      </c>
      <c r="F434" s="195">
        <f>('Tab. RF.IS.App.3a'!H432/'Tab. RF.IS.App.3a'!D432*100)</f>
        <v>57.95454545454546</v>
      </c>
      <c r="G434" s="195">
        <f>'Tab. RF.IS.App.3a'!I432/'Tab. RF.IS.App.3a'!C432*100</f>
        <v>7.3179656055616535E-2</v>
      </c>
      <c r="H434" s="195">
        <f>'Tab. RF.IS.App.3a'!K432/'Tab. RF.IS.App.3a'!C432*100</f>
        <v>27.771679473106474</v>
      </c>
      <c r="I434" s="195">
        <f>('Tab. RF.IS.App.3a'!I432/('Tab. RF.IS.App.3a'!I432+'Tab. RF.IS.App.3a'!K432)*100)</f>
        <v>0.26281208935611039</v>
      </c>
      <c r="J434" s="195">
        <f>'Tab. RF.IS.App.3a'!I432/'Tab. RF.IS.App.3a'!D432*100</f>
        <v>2.2727272727272729</v>
      </c>
      <c r="K434" s="194"/>
      <c r="L434" s="195">
        <f>'Tab. RF.IS.App.3a'!M432/'Tab. RF.IS.App.3a'!C432*100</f>
        <v>0.62202707647274058</v>
      </c>
      <c r="M434" s="195">
        <f>'Tab. RF.IS.App.3a'!O432/'Tab. RF.IS.App.3a'!C432*100</f>
        <v>24.771313574826198</v>
      </c>
      <c r="N434" s="195">
        <f>('Tab. RF.IS.App.3a'!M432/('Tab. RF.IS.App.3a'!M432+'Tab. RF.IS.App.3a'!O432)*100)</f>
        <v>2.4495677233429394</v>
      </c>
      <c r="O434" s="195">
        <f>'Tab. RF.IS.App.3a'!M432/'Tab. RF.IS.App.3a'!D432*100</f>
        <v>19.318181818181817</v>
      </c>
      <c r="P434" s="195">
        <f>'Tab. RF.IS.App.3a'!N432/'Tab. RF.IS.App.3a'!C432*100</f>
        <v>0.36589828027808269</v>
      </c>
      <c r="Q434" s="195">
        <f>'Tab. RF.IS.App.3a'!P432/'Tab. RF.IS.App.3a'!C432*100</f>
        <v>34.577387486278816</v>
      </c>
      <c r="R434" s="195">
        <f>'Tab. RF.IS.App.3a'!N432/('Tab. RF.IS.App.3a'!N432+'Tab. RF.IS.App.3a'!P432)*100</f>
        <v>1.0471204188481675</v>
      </c>
      <c r="S434" s="195">
        <f>'Tab. RF.IS.App.3a'!N432/'Tab. RF.IS.App.3a'!D432*100</f>
        <v>11.363636363636363</v>
      </c>
      <c r="T434" s="194"/>
      <c r="U434" s="195">
        <f>'Tab. RF.IS.App.3a'!R432/'Tab. RF.IS.App.3a'!C432*100</f>
        <v>0.36589828027808269</v>
      </c>
      <c r="V434" s="195">
        <f>'Tab. RF.IS.App.3a'!T432/'Tab. RF.IS.App.3a'!C432*100</f>
        <v>4.9396267837541163</v>
      </c>
      <c r="W434" s="195">
        <f>'Tab. RF.IS.App.3a'!R432/('Tab. RF.IS.App.3a'!R432+'Tab. RF.IS.App.3a'!T432)*100</f>
        <v>6.8965517241379306</v>
      </c>
      <c r="X434" s="195">
        <f>'Tab. RF.IS.App.3a'!R432/'Tab. RF.IS.App.3a'!D432*100</f>
        <v>11.363636363636363</v>
      </c>
      <c r="Y434" s="195">
        <f>'Tab. RF.IS.App.3a'!S432/'Tab. RF.IS.App.3a'!C432*100</f>
        <v>0.14635931211123307</v>
      </c>
      <c r="Z434" s="195">
        <f>'Tab. RF.IS.App.3a'!U432/'Tab. RF.IS.App.3a'!C432*100</f>
        <v>4.5005488474204176</v>
      </c>
      <c r="AA434" s="195">
        <f>'Tab. RF.IS.App.3a'!S432/('Tab. RF.IS.App.3a'!S432+'Tab. RF.IS.App.3a'!U432)*100</f>
        <v>3.1496062992125982</v>
      </c>
      <c r="AB434" s="195">
        <f>'Tab. RF.IS.App.3a'!S432/'Tab. RF.IS.App.3a'!D432*100</f>
        <v>4.5454545454545459</v>
      </c>
      <c r="AC434" s="195">
        <f>'Tab. RF.IS.App.3a'!W432/'Tab. RF.IS.App.3a'!C432*100</f>
        <v>2.8540065861690453</v>
      </c>
      <c r="AD434" s="195">
        <f>'Tab. RF.IS.App.3a'!Y432/'Tab. RF.IS.App.3a'!C432*100</f>
        <v>105.12257592389315</v>
      </c>
      <c r="AE434" s="195">
        <f>'Tab. RF.IS.App.3a'!W432/('Tab. RF.IS.App.3a'!W432+'Tab. RF.IS.App.3a'!Y432)*100</f>
        <v>2.643171806167401</v>
      </c>
      <c r="AF434" s="195">
        <f>'Tab. RF.IS.App.3a'!W432/'Tab. RF.IS.App.3a'!D432*100</f>
        <v>88.63636363636364</v>
      </c>
      <c r="AG434" s="195">
        <f>'Tab. RF.IS.App.3a'!X432/'Tab. RF.IS.App.3a'!C432*100</f>
        <v>0.58543724844493228</v>
      </c>
      <c r="AH434" s="195">
        <f>'Tab. RF.IS.App.3a'!Z432/'Tab. RF.IS.App.3a'!C432*100</f>
        <v>66.849615806805701</v>
      </c>
      <c r="AI434" s="195">
        <f>'Tab. RF.IS.App.3a'!X432/('Tab. RF.IS.App.3a'!X432+'Tab. RF.IS.App.3a'!Z432)*100</f>
        <v>0.86814975583288123</v>
      </c>
      <c r="AJ434" s="195">
        <f>'Tab. RF.IS.App.3a'!X432/'Tab. RF.IS.App.3a'!D432*100</f>
        <v>18.181818181818183</v>
      </c>
    </row>
    <row r="435" spans="1:36" x14ac:dyDescent="0.25">
      <c r="A435" s="11" t="s">
        <v>20</v>
      </c>
      <c r="B435" s="8"/>
      <c r="C435" s="195">
        <f>'Tab. RF.IS.App.3a'!H433/'Tab. RF.IS.App.3a'!C433*100</f>
        <v>1.205817378497791</v>
      </c>
      <c r="D435" s="195">
        <f>'Tab. RF.IS.App.3a'!J433/'Tab. RF.IS.App.3a'!C433*100</f>
        <v>73.149852724594993</v>
      </c>
      <c r="E435" s="195">
        <f>('Tab. RF.IS.App.3a'!H433)/('Tab. RF.IS.App.3a'!H433+'Tab. RF.IS.App.3a'!J433)*100</f>
        <v>1.6216885367665264</v>
      </c>
      <c r="F435" s="195">
        <f>('Tab. RF.IS.App.3a'!H433/'Tab. RF.IS.App.3a'!D433*100)</f>
        <v>62.085308056872037</v>
      </c>
      <c r="G435" s="195">
        <f>'Tab. RF.IS.App.3a'!I433/'Tab. RF.IS.App.3a'!C433*100</f>
        <v>0.13807069219440354</v>
      </c>
      <c r="H435" s="195">
        <f>'Tab. RF.IS.App.3a'!K433/'Tab. RF.IS.App.3a'!C433*100</f>
        <v>25.294550810014726</v>
      </c>
      <c r="I435" s="195">
        <f>('Tab. RF.IS.App.3a'!I433/('Tab. RF.IS.App.3a'!I433+'Tab. RF.IS.App.3a'!K433)*100)</f>
        <v>0.54288816503800219</v>
      </c>
      <c r="J435" s="195">
        <f>'Tab. RF.IS.App.3a'!I433/'Tab. RF.IS.App.3a'!D433*100</f>
        <v>7.109004739336493</v>
      </c>
      <c r="K435" s="194"/>
      <c r="L435" s="195">
        <f>'Tab. RF.IS.App.3a'!M433/'Tab. RF.IS.App.3a'!C433*100</f>
        <v>0.23011782032400591</v>
      </c>
      <c r="M435" s="195">
        <f>'Tab. RF.IS.App.3a'!O433/'Tab. RF.IS.App.3a'!C433*100</f>
        <v>15.776877761413843</v>
      </c>
      <c r="N435" s="195">
        <f>('Tab. RF.IS.App.3a'!M433/('Tab. RF.IS.App.3a'!M433+'Tab. RF.IS.App.3a'!O433)*100)</f>
        <v>1.4376078205865439</v>
      </c>
      <c r="O435" s="195">
        <f>'Tab. RF.IS.App.3a'!M433/'Tab. RF.IS.App.3a'!D433*100</f>
        <v>11.848341232227488</v>
      </c>
      <c r="P435" s="195">
        <f>'Tab. RF.IS.App.3a'!N433/'Tab. RF.IS.App.3a'!C433*100</f>
        <v>8.2842415316642118E-2</v>
      </c>
      <c r="Q435" s="195">
        <f>'Tab. RF.IS.App.3a'!P433/'Tab. RF.IS.App.3a'!C433*100</f>
        <v>24.622606774668633</v>
      </c>
      <c r="R435" s="195">
        <f>'Tab. RF.IS.App.3a'!N433/('Tab. RF.IS.App.3a'!N433+'Tab. RF.IS.App.3a'!P433)*100</f>
        <v>0.3353204172876304</v>
      </c>
      <c r="S435" s="195">
        <f>'Tab. RF.IS.App.3a'!N433/'Tab. RF.IS.App.3a'!D433*100</f>
        <v>4.2654028436018958</v>
      </c>
      <c r="T435" s="194"/>
      <c r="U435" s="195">
        <f>'Tab. RF.IS.App.3a'!R433/'Tab. RF.IS.App.3a'!C433*100</f>
        <v>0.30375552282768781</v>
      </c>
      <c r="V435" s="195">
        <f>'Tab. RF.IS.App.3a'!T433/'Tab. RF.IS.App.3a'!C433*100</f>
        <v>5.5780559646539034</v>
      </c>
      <c r="W435" s="195">
        <f>'Tab. RF.IS.App.3a'!R433/('Tab. RF.IS.App.3a'!R433+'Tab. RF.IS.App.3a'!T433)*100</f>
        <v>5.164319248826291</v>
      </c>
      <c r="X435" s="195">
        <f>'Tab. RF.IS.App.3a'!R433/'Tab. RF.IS.App.3a'!D433*100</f>
        <v>15.639810426540285</v>
      </c>
      <c r="Y435" s="195">
        <f>'Tab. RF.IS.App.3a'!S433/'Tab. RF.IS.App.3a'!C433*100</f>
        <v>0.11045655375552282</v>
      </c>
      <c r="Z435" s="195">
        <f>'Tab. RF.IS.App.3a'!U433/'Tab. RF.IS.App.3a'!C433*100</f>
        <v>4.9153166421207661</v>
      </c>
      <c r="AA435" s="195">
        <f>'Tab. RF.IS.App.3a'!S433/('Tab. RF.IS.App.3a'!S433+'Tab. RF.IS.App.3a'!U433)*100</f>
        <v>2.197802197802198</v>
      </c>
      <c r="AB435" s="195">
        <f>'Tab. RF.IS.App.3a'!S433/'Tab. RF.IS.App.3a'!D433*100</f>
        <v>5.6872037914691944</v>
      </c>
      <c r="AC435" s="195">
        <f>'Tab. RF.IS.App.3a'!W433/'Tab. RF.IS.App.3a'!C433*100</f>
        <v>1.7396907216494846</v>
      </c>
      <c r="AD435" s="195">
        <f>'Tab. RF.IS.App.3a'!Y433/'Tab. RF.IS.App.3a'!C433*100</f>
        <v>94.504786450662735</v>
      </c>
      <c r="AE435" s="195">
        <f>'Tab. RF.IS.App.3a'!W433/('Tab. RF.IS.App.3a'!W433+'Tab. RF.IS.App.3a'!Y433)*100</f>
        <v>1.8075745983167559</v>
      </c>
      <c r="AF435" s="195">
        <f>'Tab. RF.IS.App.3a'!W433/'Tab. RF.IS.App.3a'!D433*100</f>
        <v>89.573459715639814</v>
      </c>
      <c r="AG435" s="195">
        <f>'Tab. RF.IS.App.3a'!X433/'Tab. RF.IS.App.3a'!C433*100</f>
        <v>0.33136966126656847</v>
      </c>
      <c r="AH435" s="195">
        <f>'Tab. RF.IS.App.3a'!Z433/'Tab. RF.IS.App.3a'!C433*100</f>
        <v>54.832474226804131</v>
      </c>
      <c r="AI435" s="195">
        <f>'Tab. RF.IS.App.3a'!X433/('Tab. RF.IS.App.3a'!X433+'Tab. RF.IS.App.3a'!Z433)*100</f>
        <v>0.60070081762055727</v>
      </c>
      <c r="AJ435" s="195">
        <f>'Tab. RF.IS.App.3a'!X433/'Tab. RF.IS.App.3a'!D433*100</f>
        <v>17.061611374407583</v>
      </c>
    </row>
    <row r="436" spans="1:36" x14ac:dyDescent="0.25">
      <c r="A436" s="11" t="s">
        <v>21</v>
      </c>
      <c r="B436" s="8"/>
      <c r="C436" s="195">
        <f>'Tab. RF.IS.App.3a'!H434/'Tab. RF.IS.App.3a'!C434*100</f>
        <v>2.063895957025728</v>
      </c>
      <c r="D436" s="195">
        <f>'Tab. RF.IS.App.3a'!J434/'Tab. RF.IS.App.3a'!C434*100</f>
        <v>63.302233531241171</v>
      </c>
      <c r="E436" s="195">
        <f>('Tab. RF.IS.App.3a'!H434)/('Tab. RF.IS.App.3a'!H434+'Tab. RF.IS.App.3a'!J434)*100</f>
        <v>3.1574394463667819</v>
      </c>
      <c r="F436" s="195">
        <f>('Tab. RF.IS.App.3a'!H434/'Tab. RF.IS.App.3a'!D434*100)</f>
        <v>70.873786407766985</v>
      </c>
      <c r="G436" s="195">
        <f>'Tab. RF.IS.App.3a'!I434/'Tab. RF.IS.App.3a'!C434*100</f>
        <v>0.2544529262086514</v>
      </c>
      <c r="H436" s="195">
        <f>'Tab. RF.IS.App.3a'!K434/'Tab. RF.IS.App.3a'!C434*100</f>
        <v>31.325982471020641</v>
      </c>
      <c r="I436" s="195">
        <f>('Tab. RF.IS.App.3a'!I434/('Tab. RF.IS.App.3a'!I434+'Tab. RF.IS.App.3a'!K434)*100)</f>
        <v>0.80572963294538946</v>
      </c>
      <c r="J436" s="195">
        <f>'Tab. RF.IS.App.3a'!I434/'Tab. RF.IS.App.3a'!D434*100</f>
        <v>8.7378640776699026</v>
      </c>
      <c r="K436" s="194"/>
      <c r="L436" s="195">
        <f>'Tab. RF.IS.App.3a'!M434/'Tab. RF.IS.App.3a'!C434*100</f>
        <v>0.33927056827820185</v>
      </c>
      <c r="M436" s="195">
        <f>'Tab. RF.IS.App.3a'!O434/'Tab. RF.IS.App.3a'!C434*100</f>
        <v>15.634718688153804</v>
      </c>
      <c r="N436" s="195">
        <f>('Tab. RF.IS.App.3a'!M434/('Tab. RF.IS.App.3a'!M434+'Tab. RF.IS.App.3a'!O434)*100)</f>
        <v>2.1238938053097343</v>
      </c>
      <c r="O436" s="195">
        <f>'Tab. RF.IS.App.3a'!M434/'Tab. RF.IS.App.3a'!D434*100</f>
        <v>11.650485436893204</v>
      </c>
      <c r="P436" s="195">
        <f>'Tab. RF.IS.App.3a'!N434/'Tab. RF.IS.App.3a'!C434*100</f>
        <v>2.8272547356516822E-2</v>
      </c>
      <c r="Q436" s="195">
        <f>'Tab. RF.IS.App.3a'!P434/'Tab. RF.IS.App.3a'!C434*100</f>
        <v>24.823296579021768</v>
      </c>
      <c r="R436" s="195">
        <f>'Tab. RF.IS.App.3a'!N434/('Tab. RF.IS.App.3a'!N434+'Tab. RF.IS.App.3a'!P434)*100</f>
        <v>0.11376564277588168</v>
      </c>
      <c r="S436" s="195">
        <f>'Tab. RF.IS.App.3a'!N434/'Tab. RF.IS.App.3a'!D434*100</f>
        <v>0.97087378640776689</v>
      </c>
      <c r="T436" s="194"/>
      <c r="U436" s="195">
        <f>'Tab. RF.IS.App.3a'!R434/'Tab. RF.IS.App.3a'!C434*100</f>
        <v>0.28272547356516825</v>
      </c>
      <c r="V436" s="195">
        <f>'Tab. RF.IS.App.3a'!T434/'Tab. RF.IS.App.3a'!C434*100</f>
        <v>5.7958722080859486</v>
      </c>
      <c r="W436" s="195">
        <f>'Tab. RF.IS.App.3a'!R434/('Tab. RF.IS.App.3a'!R434+'Tab. RF.IS.App.3a'!T434)*100</f>
        <v>4.6511627906976747</v>
      </c>
      <c r="X436" s="195">
        <f>'Tab. RF.IS.App.3a'!R434/'Tab. RF.IS.App.3a'!D434*100</f>
        <v>9.7087378640776691</v>
      </c>
      <c r="Y436" s="195">
        <f>'Tab. RF.IS.App.3a'!S434/'Tab. RF.IS.App.3a'!C434*100</f>
        <v>0.14136273678258413</v>
      </c>
      <c r="Z436" s="195">
        <f>'Tab. RF.IS.App.3a'!U434/'Tab. RF.IS.App.3a'!C434*100</f>
        <v>7.9728583545377445</v>
      </c>
      <c r="AA436" s="195">
        <f>'Tab. RF.IS.App.3a'!S434/('Tab. RF.IS.App.3a'!S434+'Tab. RF.IS.App.3a'!U434)*100</f>
        <v>1.7421602787456445</v>
      </c>
      <c r="AB436" s="195">
        <f>'Tab. RF.IS.App.3a'!S434/'Tab. RF.IS.App.3a'!D434*100</f>
        <v>4.8543689320388346</v>
      </c>
      <c r="AC436" s="195">
        <f>'Tab. RF.IS.App.3a'!W434/'Tab. RF.IS.App.3a'!C434*100</f>
        <v>2.6858919988690984</v>
      </c>
      <c r="AD436" s="195">
        <f>'Tab. RF.IS.App.3a'!Y434/'Tab. RF.IS.App.3a'!C434*100</f>
        <v>84.732824427480907</v>
      </c>
      <c r="AE436" s="195">
        <f>'Tab. RF.IS.App.3a'!W434/('Tab. RF.IS.App.3a'!W434+'Tab. RF.IS.App.3a'!Y434)*100</f>
        <v>3.072445019404916</v>
      </c>
      <c r="AF436" s="195">
        <f>'Tab. RF.IS.App.3a'!W434/'Tab. RF.IS.App.3a'!D434*100</f>
        <v>92.233009708737868</v>
      </c>
      <c r="AG436" s="195">
        <f>'Tab. RF.IS.App.3a'!X434/'Tab. RF.IS.App.3a'!C434*100</f>
        <v>0.42408821034775229</v>
      </c>
      <c r="AH436" s="195">
        <f>'Tab. RF.IS.App.3a'!Z434/'Tab. RF.IS.App.3a'!C434*100</f>
        <v>64.122137404580144</v>
      </c>
      <c r="AI436" s="195">
        <f>'Tab. RF.IS.App.3a'!X434/('Tab. RF.IS.App.3a'!X434+'Tab. RF.IS.App.3a'!Z434)*100</f>
        <v>0.65703022339027595</v>
      </c>
      <c r="AJ436" s="195">
        <f>'Tab. RF.IS.App.3a'!X434/'Tab. RF.IS.App.3a'!D434*100</f>
        <v>14.563106796116504</v>
      </c>
    </row>
    <row r="437" spans="1:36" ht="22.8" x14ac:dyDescent="0.25">
      <c r="A437" s="16" t="s">
        <v>22</v>
      </c>
      <c r="B437" s="65"/>
      <c r="C437" s="57">
        <f>'Tab. RF.IS.App.3a'!H435/'Tab. RF.IS.App.3a'!C435*100</f>
        <v>1.565014981551643</v>
      </c>
      <c r="D437" s="57">
        <f>'Tab. RF.IS.App.3a'!J435/'Tab. RF.IS.App.3a'!C435*100</f>
        <v>71.748012777653955</v>
      </c>
      <c r="E437" s="57">
        <f>('Tab. RF.IS.App.3a'!H435)/('Tab. RF.IS.App.3a'!H435+'Tab. RF.IS.App.3a'!J435)*100</f>
        <v>2.1347024251840843</v>
      </c>
      <c r="F437" s="196">
        <f>('Tab. RF.IS.App.3a'!H435/'Tab. RF.IS.App.3a'!D435*100)</f>
        <v>65.154639175257728</v>
      </c>
      <c r="G437" s="57">
        <f>'Tab. RF.IS.App.3a'!I435/'Tab. RF.IS.App.3a'!C435*100</f>
        <v>0.14610108213852363</v>
      </c>
      <c r="H437" s="110">
        <f>'Tab. RF.IS.App.3a'!K435/'Tab. RF.IS.App.3a'!C435*100</f>
        <v>25.575118242824953</v>
      </c>
      <c r="I437" s="57">
        <f>('Tab. RF.IS.App.3a'!I435/('Tab. RF.IS.App.3a'!I435+'Tab. RF.IS.App.3a'!K435)*100)</f>
        <v>0.56801771445075577</v>
      </c>
      <c r="J437" s="110">
        <f>'Tab. RF.IS.App.3a'!I435/'Tab. RF.IS.App.3a'!D435*100</f>
        <v>6.0824742268041234</v>
      </c>
      <c r="K437" s="173"/>
      <c r="L437" s="57">
        <f>'Tab. RF.IS.App.3a'!M435/'Tab. RF.IS.App.3a'!C435*100</f>
        <v>0.29220216427704726</v>
      </c>
      <c r="M437" s="57">
        <f>'Tab. RF.IS.App.3a'!O435/'Tab. RF.IS.App.3a'!C435*100</f>
        <v>19.305153158507295</v>
      </c>
      <c r="N437" s="57">
        <f>('Tab. RF.IS.App.3a'!M435/('Tab. RF.IS.App.3a'!M435+'Tab. RF.IS.App.3a'!O435)*100)</f>
        <v>1.4910285569876169</v>
      </c>
      <c r="O437" s="57">
        <f>'Tab. RF.IS.App.3a'!M435/'Tab. RF.IS.App.3a'!D435*100</f>
        <v>12.164948453608247</v>
      </c>
      <c r="P437" s="57">
        <f>'Tab. RF.IS.App.3a'!N435/'Tab. RF.IS.App.3a'!C435*100</f>
        <v>0.15848252977738159</v>
      </c>
      <c r="Q437" s="57">
        <f>'Tab. RF.IS.App.3a'!P435/'Tab. RF.IS.App.3a'!C435*100</f>
        <v>27.60072307654211</v>
      </c>
      <c r="R437" s="196">
        <f>'Tab. RF.IS.App.3a'!N435/('Tab. RF.IS.App.3a'!N435+'Tab. RF.IS.App.3a'!P435)*100</f>
        <v>0.57091882247992864</v>
      </c>
      <c r="S437" s="196">
        <f>'Tab. RF.IS.App.3a'!N435/'Tab. RF.IS.App.3a'!D435*100</f>
        <v>6.5979381443298974</v>
      </c>
      <c r="T437" s="173"/>
      <c r="U437" s="57">
        <f>'Tab. RF.IS.App.3a'!R435/'Tab. RF.IS.App.3a'!C435*100</f>
        <v>0.30210732238813365</v>
      </c>
      <c r="V437" s="196">
        <f>'Tab. RF.IS.App.3a'!T435/'Tab. RF.IS.App.3a'!C435*100</f>
        <v>5.3512616695143995</v>
      </c>
      <c r="W437" s="57">
        <f>'Tab. RF.IS.App.3a'!R435/('Tab. RF.IS.App.3a'!R435+'Tab. RF.IS.App.3a'!T435)*100</f>
        <v>5.343845816907578</v>
      </c>
      <c r="X437" s="196">
        <f>'Tab. RF.IS.App.3a'!R435/'Tab. RF.IS.App.3a'!D435*100</f>
        <v>12.577319587628866</v>
      </c>
      <c r="Y437" s="196">
        <f>'Tab. RF.IS.App.3a'!S435/'Tab. RF.IS.App.3a'!C435*100</f>
        <v>0.12381447638857934</v>
      </c>
      <c r="Z437" s="110">
        <f>'Tab. RF.IS.App.3a'!U435/'Tab. RF.IS.App.3a'!C435*100</f>
        <v>5.6855607557635643</v>
      </c>
      <c r="AA437" s="196">
        <f>'Tab. RF.IS.App.3a'!S435/('Tab. RF.IS.App.3a'!S435+'Tab. RF.IS.App.3a'!U435)*100</f>
        <v>2.1312872975277068</v>
      </c>
      <c r="AB437" s="110">
        <f>'Tab. RF.IS.App.3a'!S435/'Tab. RF.IS.App.3a'!D435*100</f>
        <v>5.1546391752577314</v>
      </c>
      <c r="AC437" s="57">
        <f>'Tab. RF.IS.App.3a'!W435/'Tab. RF.IS.App.3a'!C435*100</f>
        <v>2.1593244682168238</v>
      </c>
      <c r="AD437" s="57">
        <f>'Tab. RF.IS.App.3a'!Y435/'Tab. RF.IS.App.3a'!C435*100</f>
        <v>96.404427605675664</v>
      </c>
      <c r="AE437" s="57">
        <f>'Tab. RF.IS.App.3a'!W435/('Tab. RF.IS.App.3a'!W435+'Tab. RF.IS.App.3a'!Y435)*100</f>
        <v>2.1907896389719368</v>
      </c>
      <c r="AF437" s="57">
        <f>'Tab. RF.IS.App.3a'!W435/'Tab. RF.IS.App.3a'!D435*100</f>
        <v>89.896907216494853</v>
      </c>
      <c r="AG437" s="57">
        <f>'Tab. RF.IS.App.3a'!X435/'Tab. RF.IS.App.3a'!C435*100</f>
        <v>0.42839808830448456</v>
      </c>
      <c r="AH437" s="57">
        <f>'Tab. RF.IS.App.3a'!Z435/'Tab. RF.IS.App.3a'!C435*100</f>
        <v>58.86140207513062</v>
      </c>
      <c r="AI437" s="57">
        <f>'Tab. RF.IS.App.3a'!X435/('Tab. RF.IS.App.3a'!X435+'Tab. RF.IS.App.3a'!Z435)*100</f>
        <v>0.72254938813014247</v>
      </c>
      <c r="AJ437" s="110">
        <f>'Tab. RF.IS.App.3a'!X435/'Tab. RF.IS.App.3a'!D435*100</f>
        <v>17.835051546391753</v>
      </c>
    </row>
    <row r="438" spans="1:36" x14ac:dyDescent="0.25">
      <c r="A438" s="89" t="s">
        <v>73</v>
      </c>
      <c r="B438" s="67"/>
      <c r="C438" s="197">
        <f>'Tab. RF.IS.App.3a'!H436/'Tab. RF.IS.App.3a'!C436*100</f>
        <v>1.1957213001105769</v>
      </c>
      <c r="D438" s="195">
        <f>'Tab. RF.IS.App.3a'!J436/'Tab. RF.IS.App.3a'!C436*100</f>
        <v>66.619494783400839</v>
      </c>
      <c r="E438" s="197">
        <f>('Tab. RF.IS.App.3a'!H436)/('Tab. RF.IS.App.3a'!H436+'Tab. RF.IS.App.3a'!J436)*100</f>
        <v>1.7632050285559797</v>
      </c>
      <c r="F438" s="195">
        <f>('Tab. RF.IS.App.3a'!H436/'Tab. RF.IS.App.3a'!D436*100)</f>
        <v>64.493201483312731</v>
      </c>
      <c r="G438" s="195">
        <f>'Tab. RF.IS.App.3a'!I436/'Tab. RF.IS.App.3a'!C436*100</f>
        <v>0.14036977409060439</v>
      </c>
      <c r="H438" s="195">
        <f>'Tab. RF.IS.App.3a'!K436/'Tab. RF.IS.App.3a'!C436*100</f>
        <v>28.923621654759106</v>
      </c>
      <c r="I438" s="195">
        <f>('Tab. RF.IS.App.3a'!I436/('Tab. RF.IS.App.3a'!I436+'Tab. RF.IS.App.3a'!K436)*100)</f>
        <v>0.48296798612206276</v>
      </c>
      <c r="J438" s="195">
        <f>'Tab. RF.IS.App.3a'!I436/'Tab. RF.IS.App.3a'!D436*100</f>
        <v>7.571075401730532</v>
      </c>
      <c r="K438" s="109"/>
      <c r="L438" s="197">
        <f>'Tab. RF.IS.App.3a'!M436/'Tab. RF.IS.App.3a'!C436*100</f>
        <v>0.16328728822784594</v>
      </c>
      <c r="M438" s="195">
        <f>'Tab. RF.IS.App.3a'!O436/'Tab. RF.IS.App.3a'!C436*100</f>
        <v>13.761394301560109</v>
      </c>
      <c r="N438" s="197">
        <f>('Tab. RF.IS.App.3a'!M436/('Tab. RF.IS.App.3a'!M436+'Tab. RF.IS.App.3a'!O436)*100)</f>
        <v>1.1726464779460171</v>
      </c>
      <c r="O438" s="195">
        <f>'Tab. RF.IS.App.3a'!M436/'Tab. RF.IS.App.3a'!D436*100</f>
        <v>8.8071693448702089</v>
      </c>
      <c r="P438" s="197">
        <f>'Tab. RF.IS.App.3a'!N436/'Tab. RF.IS.App.3a'!C436*100</f>
        <v>0.11974401136708701</v>
      </c>
      <c r="Q438" s="195">
        <f>'Tab. RF.IS.App.3a'!P436/'Tab. RF.IS.App.3a'!C436*100</f>
        <v>20.413775717747896</v>
      </c>
      <c r="R438" s="195">
        <f>'Tab. RF.IS.App.3a'!N436/('Tab. RF.IS.App.3a'!N436+'Tab. RF.IS.App.3a'!P436)*100</f>
        <v>0.58316359273417229</v>
      </c>
      <c r="S438" s="195">
        <f>'Tab. RF.IS.App.3a'!N436/'Tab. RF.IS.App.3a'!D436*100</f>
        <v>6.4585908529048206</v>
      </c>
      <c r="T438" s="109"/>
      <c r="U438" s="196">
        <f>'Tab. RF.IS.App.3a'!R436/'Tab. RF.IS.App.3a'!C436*100</f>
        <v>0.22172694927781184</v>
      </c>
      <c r="V438" s="201">
        <f>'Tab. RF.IS.App.3a'!T436/'Tab. RF.IS.App.3a'!C436*100</f>
        <v>5.4337426019399677</v>
      </c>
      <c r="W438" s="196">
        <f>'Tab. RF.IS.App.3a'!R436/('Tab. RF.IS.App.3a'!R436+'Tab. RF.IS.App.3a'!T436)*100</f>
        <v>3.9205754229561345</v>
      </c>
      <c r="X438" s="201">
        <f>'Tab. RF.IS.App.3a'!R436/'Tab. RF.IS.App.3a'!D436*100</f>
        <v>11.959208899876391</v>
      </c>
      <c r="Y438" s="196">
        <f>'Tab. RF.IS.App.3a'!S436/'Tab. RF.IS.App.3a'!C436*100</f>
        <v>0.12318163848767325</v>
      </c>
      <c r="Z438" s="201">
        <f>'Tab. RF.IS.App.3a'!U436/'Tab. RF.IS.App.3a'!C436*100</f>
        <v>6.3177857097840597</v>
      </c>
      <c r="AA438" s="201">
        <f>'Tab. RF.IS.App.3a'!S436/('Tab. RF.IS.App.3a'!S436+'Tab. RF.IS.App.3a'!U436)*100</f>
        <v>1.9124710905532822</v>
      </c>
      <c r="AB438" s="201">
        <f>'Tab. RF.IS.App.3a'!S436/'Tab. RF.IS.App.3a'!D436*100</f>
        <v>6.6440049443757729</v>
      </c>
      <c r="AC438" s="196">
        <f>'Tab. RF.IS.App.3a'!W436/'Tab. RF.IS.App.3a'!C436*100</f>
        <v>1.5807355376162346</v>
      </c>
      <c r="AD438" s="201">
        <f>'Tab. RF.IS.App.3a'!Y436/'Tab. RF.IS.App.3a'!C436*100</f>
        <v>85.814631686900924</v>
      </c>
      <c r="AE438" s="196">
        <f>'Tab. RF.IS.App.3a'!W436/('Tab. RF.IS.App.3a'!W436+'Tab. RF.IS.App.3a'!Y436)*100</f>
        <v>1.8087177705373707</v>
      </c>
      <c r="AF438" s="201">
        <f>'Tab. RF.IS.App.3a'!W436/'Tab. RF.IS.App.3a'!D436*100</f>
        <v>85.259579728059336</v>
      </c>
      <c r="AG438" s="196">
        <f>'Tab. RF.IS.App.3a'!X436/'Tab. RF.IS.App.3a'!C436*100</f>
        <v>0.38329542394536464</v>
      </c>
      <c r="AH438" s="201">
        <f>'Tab. RF.IS.App.3a'!Z436/'Tab. RF.IS.App.3a'!C436*100</f>
        <v>55.65518308229106</v>
      </c>
      <c r="AI438" s="201">
        <f>'Tab. RF.IS.App.3a'!X436/('Tab. RF.IS.App.3a'!X436+'Tab. RF.IS.App.3a'!Z436)*100</f>
        <v>0.68398613624513083</v>
      </c>
      <c r="AJ438" s="201">
        <f>'Tab. RF.IS.App.3a'!X436/'Tab. RF.IS.App.3a'!D436*100</f>
        <v>20.673671199011125</v>
      </c>
    </row>
    <row r="439" spans="1:36" x14ac:dyDescent="0.25">
      <c r="A439" s="343" t="s">
        <v>78</v>
      </c>
      <c r="B439" s="343"/>
      <c r="C439" s="343"/>
      <c r="D439" s="343"/>
      <c r="E439" s="343"/>
      <c r="F439" s="343"/>
      <c r="G439" s="343"/>
      <c r="H439" s="343"/>
      <c r="I439" s="343"/>
      <c r="J439" s="343"/>
      <c r="K439" s="343"/>
      <c r="L439" s="343"/>
      <c r="M439" s="343"/>
      <c r="N439" s="343"/>
      <c r="O439" s="343"/>
      <c r="P439" s="343"/>
      <c r="Q439" s="343"/>
      <c r="R439" s="343"/>
      <c r="S439" s="344"/>
    </row>
    <row r="440" spans="1:36" x14ac:dyDescent="0.25">
      <c r="A440" s="11" t="s">
        <v>79</v>
      </c>
    </row>
    <row r="441" spans="1:36" s="100" customFormat="1" ht="10.199999999999999" hidden="1" x14ac:dyDescent="0.2">
      <c r="C441" s="199">
        <f t="shared" ref="C441:S441" si="0">C438/C409-1</f>
        <v>3.975765227006689E-2</v>
      </c>
      <c r="D441" s="199">
        <f t="shared" si="0"/>
        <v>1.724682826997781E-2</v>
      </c>
      <c r="E441" s="199">
        <f t="shared" si="0"/>
        <v>1.9193658124843749E-2</v>
      </c>
      <c r="F441" s="199">
        <f t="shared" si="0"/>
        <v>5.6635191534810669E-3</v>
      </c>
      <c r="G441" s="199">
        <f t="shared" si="0"/>
        <v>2.6412435043170479E-3</v>
      </c>
      <c r="H441" s="199">
        <f t="shared" si="0"/>
        <v>-2.0865888464485227E-2</v>
      </c>
      <c r="I441" s="199">
        <f t="shared" si="0"/>
        <v>4.993040461317988E-2</v>
      </c>
      <c r="J441" s="199">
        <f t="shared" si="0"/>
        <v>-2.4933594557928762E-3</v>
      </c>
      <c r="K441" s="199" t="e">
        <f t="shared" si="0"/>
        <v>#DIV/0!</v>
      </c>
      <c r="L441" s="199">
        <f t="shared" si="0"/>
        <v>8.8581921518972928E-2</v>
      </c>
      <c r="M441" s="199">
        <f t="shared" si="0"/>
        <v>2.2865478193816458E-3</v>
      </c>
      <c r="N441" s="199">
        <f t="shared" si="0"/>
        <v>6.6042252678197189E-2</v>
      </c>
      <c r="O441" s="199">
        <f t="shared" si="0"/>
        <v>3.6137569984730389E-2</v>
      </c>
      <c r="P441" s="199">
        <f t="shared" si="0"/>
        <v>-0.1446856330922357</v>
      </c>
      <c r="Q441" s="199">
        <f t="shared" si="0"/>
        <v>-1.8096406072732218E-2</v>
      </c>
      <c r="R441" s="200">
        <f t="shared" si="0"/>
        <v>-0.1548353728490256</v>
      </c>
      <c r="S441" s="199">
        <f t="shared" si="0"/>
        <v>-0.19868599839890566</v>
      </c>
      <c r="T441" s="199" t="e">
        <f t="shared" ref="T441:AJ441" si="1">T438/T409-1</f>
        <v>#DIV/0!</v>
      </c>
      <c r="U441" s="199">
        <f t="shared" si="1"/>
        <v>0.10863474638905912</v>
      </c>
      <c r="V441" s="199">
        <f t="shared" si="1"/>
        <v>-2.6211003236564889E-2</v>
      </c>
      <c r="W441" s="200">
        <f t="shared" si="1"/>
        <v>0.12660213303337198</v>
      </c>
      <c r="X441" s="199">
        <f t="shared" si="1"/>
        <v>6.6833978579517339E-2</v>
      </c>
      <c r="Y441" s="199">
        <f t="shared" si="1"/>
        <v>-5.2448934710205841E-2</v>
      </c>
      <c r="Z441" s="199">
        <f t="shared" si="1"/>
        <v>-6.2643069764976356E-2</v>
      </c>
      <c r="AA441" s="199">
        <f t="shared" si="1"/>
        <v>4.5066169701247105E-2</v>
      </c>
      <c r="AB441" s="199">
        <f t="shared" si="1"/>
        <v>-4.9498577342521832E-2</v>
      </c>
      <c r="AC441" s="199">
        <f t="shared" si="1"/>
        <v>5.3823691744156354E-2</v>
      </c>
      <c r="AD441" s="199">
        <f t="shared" si="1"/>
        <v>1.2084345876883118E-2</v>
      </c>
      <c r="AE441" s="199">
        <f t="shared" si="1"/>
        <v>3.949297157320153E-2</v>
      </c>
      <c r="AF441" s="199">
        <f t="shared" si="1"/>
        <v>1.6932010115211504E-2</v>
      </c>
      <c r="AG441" s="199">
        <f t="shared" si="1"/>
        <v>-6.5133112328378817E-2</v>
      </c>
      <c r="AH441" s="199">
        <f t="shared" si="1"/>
        <v>-2.4790904463096952E-2</v>
      </c>
      <c r="AI441" s="199">
        <f t="shared" si="1"/>
        <v>-3.6639244725167774E-2</v>
      </c>
      <c r="AJ441" s="199">
        <f t="shared" si="1"/>
        <v>-8.7255134701495596E-2</v>
      </c>
    </row>
  </sheetData>
  <mergeCells count="178">
    <mergeCell ref="A1:AH1"/>
    <mergeCell ref="A411:F411"/>
    <mergeCell ref="A412:A414"/>
    <mergeCell ref="C412:J412"/>
    <mergeCell ref="L412:S412"/>
    <mergeCell ref="U412:AB412"/>
    <mergeCell ref="AC412:AJ412"/>
    <mergeCell ref="C413:F413"/>
    <mergeCell ref="G413:J413"/>
    <mergeCell ref="L413:O413"/>
    <mergeCell ref="P413:S413"/>
    <mergeCell ref="U413:X413"/>
    <mergeCell ref="Y413:AB413"/>
    <mergeCell ref="AC413:AF413"/>
    <mergeCell ref="AG413:AJ413"/>
    <mergeCell ref="AC354:AJ354"/>
    <mergeCell ref="AC355:AF355"/>
    <mergeCell ref="AG355:AJ355"/>
    <mergeCell ref="AC383:AJ383"/>
    <mergeCell ref="AC384:AF384"/>
    <mergeCell ref="AG384:AJ384"/>
    <mergeCell ref="A382:F382"/>
    <mergeCell ref="A383:A385"/>
    <mergeCell ref="C383:J383"/>
    <mergeCell ref="L383:S383"/>
    <mergeCell ref="U383:AB383"/>
    <mergeCell ref="C384:F384"/>
    <mergeCell ref="G384:J384"/>
    <mergeCell ref="L384:O384"/>
    <mergeCell ref="P384:S384"/>
    <mergeCell ref="U384:X384"/>
    <mergeCell ref="Y384:AB384"/>
    <mergeCell ref="A354:A356"/>
    <mergeCell ref="C354:J354"/>
    <mergeCell ref="L354:S354"/>
    <mergeCell ref="U354:AB354"/>
    <mergeCell ref="C355:F355"/>
    <mergeCell ref="G355:J355"/>
    <mergeCell ref="L355:O355"/>
    <mergeCell ref="P355:S355"/>
    <mergeCell ref="U355:X355"/>
    <mergeCell ref="Y355:AB355"/>
    <mergeCell ref="A324:F324"/>
    <mergeCell ref="A439:S439"/>
    <mergeCell ref="A2:F2"/>
    <mergeCell ref="A325:A327"/>
    <mergeCell ref="C325:J325"/>
    <mergeCell ref="L325:S325"/>
    <mergeCell ref="U325:AB325"/>
    <mergeCell ref="C326:F326"/>
    <mergeCell ref="G326:J326"/>
    <mergeCell ref="L326:O326"/>
    <mergeCell ref="P326:S326"/>
    <mergeCell ref="U326:X326"/>
    <mergeCell ref="Y326:AB326"/>
    <mergeCell ref="A266:F266"/>
    <mergeCell ref="A296:A298"/>
    <mergeCell ref="C296:J296"/>
    <mergeCell ref="L296:S296"/>
    <mergeCell ref="U296:AB296"/>
    <mergeCell ref="C297:F297"/>
    <mergeCell ref="G297:J297"/>
    <mergeCell ref="L297:O297"/>
    <mergeCell ref="P297:S297"/>
    <mergeCell ref="U297:X297"/>
    <mergeCell ref="Y297:AB297"/>
    <mergeCell ref="A295:F295"/>
    <mergeCell ref="A267:A269"/>
    <mergeCell ref="C267:J267"/>
    <mergeCell ref="L267:S267"/>
    <mergeCell ref="U267:AB267"/>
    <mergeCell ref="C268:F268"/>
    <mergeCell ref="G268:J268"/>
    <mergeCell ref="L268:O268"/>
    <mergeCell ref="P268:S268"/>
    <mergeCell ref="U268:X268"/>
    <mergeCell ref="Y268:AB268"/>
    <mergeCell ref="C65:F65"/>
    <mergeCell ref="U180:AB180"/>
    <mergeCell ref="A208:F208"/>
    <mergeCell ref="A238:A240"/>
    <mergeCell ref="C238:J238"/>
    <mergeCell ref="L238:S238"/>
    <mergeCell ref="U238:AB238"/>
    <mergeCell ref="C239:F239"/>
    <mergeCell ref="G239:J239"/>
    <mergeCell ref="L239:O239"/>
    <mergeCell ref="P239:S239"/>
    <mergeCell ref="U239:X239"/>
    <mergeCell ref="Y239:AB239"/>
    <mergeCell ref="A237:F237"/>
    <mergeCell ref="A209:A211"/>
    <mergeCell ref="C209:J209"/>
    <mergeCell ref="L209:S209"/>
    <mergeCell ref="U209:AB209"/>
    <mergeCell ref="C210:F210"/>
    <mergeCell ref="G210:J210"/>
    <mergeCell ref="L210:O210"/>
    <mergeCell ref="P210:S210"/>
    <mergeCell ref="U210:X210"/>
    <mergeCell ref="Y210:AB210"/>
    <mergeCell ref="C181:F181"/>
    <mergeCell ref="G181:J181"/>
    <mergeCell ref="L181:O181"/>
    <mergeCell ref="P181:S181"/>
    <mergeCell ref="U181:X181"/>
    <mergeCell ref="Y181:AB181"/>
    <mergeCell ref="A179:F179"/>
    <mergeCell ref="A151:A153"/>
    <mergeCell ref="C151:J151"/>
    <mergeCell ref="L151:S151"/>
    <mergeCell ref="U151:AB151"/>
    <mergeCell ref="C152:F152"/>
    <mergeCell ref="G152:J152"/>
    <mergeCell ref="L152:O152"/>
    <mergeCell ref="P152:S152"/>
    <mergeCell ref="U152:X152"/>
    <mergeCell ref="Y152:AB152"/>
    <mergeCell ref="A3:F3"/>
    <mergeCell ref="A4:A6"/>
    <mergeCell ref="A34:F34"/>
    <mergeCell ref="A33:F33"/>
    <mergeCell ref="Y5:AB5"/>
    <mergeCell ref="C4:J4"/>
    <mergeCell ref="L4:S4"/>
    <mergeCell ref="U4:AB4"/>
    <mergeCell ref="C5:F5"/>
    <mergeCell ref="G5:J5"/>
    <mergeCell ref="L5:O5"/>
    <mergeCell ref="P5:S5"/>
    <mergeCell ref="P94:S94"/>
    <mergeCell ref="U94:X94"/>
    <mergeCell ref="A92:F92"/>
    <mergeCell ref="U5:X5"/>
    <mergeCell ref="A35:A37"/>
    <mergeCell ref="C35:J35"/>
    <mergeCell ref="L35:S35"/>
    <mergeCell ref="U35:AB35"/>
    <mergeCell ref="C36:F36"/>
    <mergeCell ref="G36:J36"/>
    <mergeCell ref="L36:O36"/>
    <mergeCell ref="P36:S36"/>
    <mergeCell ref="U36:X36"/>
    <mergeCell ref="Y36:AB36"/>
    <mergeCell ref="A63:F63"/>
    <mergeCell ref="A64:A66"/>
    <mergeCell ref="C64:J64"/>
    <mergeCell ref="L64:S64"/>
    <mergeCell ref="U64:AB64"/>
    <mergeCell ref="G65:J65"/>
    <mergeCell ref="L65:O65"/>
    <mergeCell ref="P65:S65"/>
    <mergeCell ref="U65:X65"/>
    <mergeCell ref="Y65:AB65"/>
    <mergeCell ref="A121:F121"/>
    <mergeCell ref="A353:F353"/>
    <mergeCell ref="A93:A95"/>
    <mergeCell ref="C93:J93"/>
    <mergeCell ref="L93:S93"/>
    <mergeCell ref="U93:AB93"/>
    <mergeCell ref="A122:A124"/>
    <mergeCell ref="C122:J122"/>
    <mergeCell ref="L122:S122"/>
    <mergeCell ref="U122:AB122"/>
    <mergeCell ref="C123:F123"/>
    <mergeCell ref="G123:J123"/>
    <mergeCell ref="L123:O123"/>
    <mergeCell ref="P123:S123"/>
    <mergeCell ref="U123:X123"/>
    <mergeCell ref="Y123:AB123"/>
    <mergeCell ref="Y94:AB94"/>
    <mergeCell ref="A150:F150"/>
    <mergeCell ref="A180:A182"/>
    <mergeCell ref="C180:J180"/>
    <mergeCell ref="L180:S180"/>
    <mergeCell ref="C94:F94"/>
    <mergeCell ref="G94:J94"/>
    <mergeCell ref="L94:O94"/>
  </mergeCells>
  <pageMargins left="0.23622047244094491" right="0.23622047244094491" top="0.35433070866141736" bottom="0.35433070866141736" header="0.31496062992125984" footer="0.31496062992125984"/>
  <pageSetup paperSize="9" scale="76" fitToHeight="0" orientation="landscape" verticalDpi="300" r:id="rId1"/>
  <rowBreaks count="12" manualBreakCount="12">
    <brk id="30" max="16383" man="1"/>
    <brk id="61" max="16383" man="1"/>
    <brk id="90" max="16383" man="1"/>
    <brk id="119" max="16383" man="1"/>
    <brk id="148" max="16383" man="1"/>
    <brk id="177" max="16383" man="1"/>
    <brk id="206" max="16383" man="1"/>
    <brk id="235" max="16383" man="1"/>
    <brk id="264" max="16383" man="1"/>
    <brk id="293" max="16383" man="1"/>
    <brk id="322" max="16383" man="1"/>
    <brk id="3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94"/>
  <sheetViews>
    <sheetView topLeftCell="C71" workbookViewId="0">
      <selection activeCell="X75" sqref="X75"/>
    </sheetView>
  </sheetViews>
  <sheetFormatPr defaultRowHeight="14.4" x14ac:dyDescent="0.3"/>
  <sheetData>
    <row r="2" spans="1:21" x14ac:dyDescent="0.3">
      <c r="A2" s="373" t="s">
        <v>91</v>
      </c>
      <c r="B2" s="374"/>
      <c r="C2" s="374"/>
      <c r="D2" s="374"/>
      <c r="E2" s="374"/>
      <c r="F2" s="374"/>
      <c r="H2" s="373" t="s">
        <v>92</v>
      </c>
      <c r="I2" s="374"/>
      <c r="J2" s="374"/>
      <c r="K2" s="374"/>
      <c r="L2" s="374"/>
      <c r="M2" s="374"/>
      <c r="N2" s="230"/>
      <c r="O2" s="373" t="s">
        <v>95</v>
      </c>
      <c r="P2" s="374"/>
      <c r="Q2" s="374"/>
      <c r="R2" s="374"/>
      <c r="S2" s="374"/>
      <c r="T2" s="374"/>
      <c r="U2" s="230"/>
    </row>
    <row r="3" spans="1:21" ht="15" thickBot="1" x14ac:dyDescent="0.35">
      <c r="A3" s="375" t="s">
        <v>82</v>
      </c>
      <c r="B3" s="374"/>
      <c r="C3" s="374"/>
      <c r="D3" s="374"/>
      <c r="E3" s="374"/>
      <c r="F3" s="374"/>
      <c r="H3" s="375" t="s">
        <v>82</v>
      </c>
      <c r="I3" s="374"/>
      <c r="J3" s="374"/>
      <c r="K3" s="374"/>
      <c r="L3" s="374"/>
      <c r="M3" s="374"/>
      <c r="N3" s="230"/>
      <c r="O3" s="375" t="s">
        <v>82</v>
      </c>
      <c r="P3" s="374"/>
      <c r="Q3" s="374"/>
      <c r="R3" s="374"/>
      <c r="S3" s="374"/>
      <c r="T3" s="374"/>
      <c r="U3" s="230"/>
    </row>
    <row r="4" spans="1:21" ht="15.6" thickBot="1" x14ac:dyDescent="0.35">
      <c r="A4" s="390" t="s">
        <v>83</v>
      </c>
      <c r="B4" s="391"/>
      <c r="C4" s="377"/>
      <c r="D4" s="383" t="s">
        <v>85</v>
      </c>
      <c r="E4" s="384"/>
      <c r="F4" s="379" t="s">
        <v>29</v>
      </c>
      <c r="H4" s="390" t="s">
        <v>93</v>
      </c>
      <c r="I4" s="391"/>
      <c r="J4" s="377"/>
      <c r="K4" s="383" t="s">
        <v>94</v>
      </c>
      <c r="L4" s="384"/>
      <c r="M4" s="379" t="s">
        <v>29</v>
      </c>
      <c r="N4" s="230"/>
      <c r="O4" s="390" t="s">
        <v>96</v>
      </c>
      <c r="P4" s="391"/>
      <c r="Q4" s="377"/>
      <c r="R4" s="383" t="s">
        <v>97</v>
      </c>
      <c r="S4" s="384"/>
      <c r="T4" s="379" t="s">
        <v>29</v>
      </c>
      <c r="U4" s="230"/>
    </row>
    <row r="5" spans="1:21" ht="15" thickBot="1" x14ac:dyDescent="0.35">
      <c r="A5" s="378"/>
      <c r="B5" s="392"/>
      <c r="C5" s="372"/>
      <c r="D5" s="231" t="s">
        <v>86</v>
      </c>
      <c r="E5" s="232" t="s">
        <v>87</v>
      </c>
      <c r="F5" s="380"/>
      <c r="H5" s="378"/>
      <c r="I5" s="392"/>
      <c r="J5" s="372"/>
      <c r="K5" s="231" t="s">
        <v>86</v>
      </c>
      <c r="L5" s="232" t="s">
        <v>87</v>
      </c>
      <c r="M5" s="380"/>
      <c r="N5" s="230"/>
      <c r="O5" s="378"/>
      <c r="P5" s="392"/>
      <c r="Q5" s="372"/>
      <c r="R5" s="231" t="s">
        <v>86</v>
      </c>
      <c r="S5" s="232" t="s">
        <v>87</v>
      </c>
      <c r="T5" s="380"/>
      <c r="U5" s="230"/>
    </row>
    <row r="6" spans="1:21" x14ac:dyDescent="0.3">
      <c r="A6" s="393" t="s">
        <v>84</v>
      </c>
      <c r="B6" s="394" t="s">
        <v>27</v>
      </c>
      <c r="C6" s="233" t="s">
        <v>0</v>
      </c>
      <c r="D6" s="234">
        <v>4276</v>
      </c>
      <c r="E6" s="235">
        <v>1392</v>
      </c>
      <c r="F6" s="236">
        <v>5668</v>
      </c>
      <c r="H6" s="393" t="s">
        <v>84</v>
      </c>
      <c r="I6" s="394" t="s">
        <v>27</v>
      </c>
      <c r="J6" s="233" t="s">
        <v>0</v>
      </c>
      <c r="K6" s="234">
        <v>2119</v>
      </c>
      <c r="L6" s="235">
        <v>574</v>
      </c>
      <c r="M6" s="236">
        <v>2693</v>
      </c>
      <c r="N6" s="230"/>
      <c r="O6" s="393" t="s">
        <v>84</v>
      </c>
      <c r="P6" s="394" t="s">
        <v>27</v>
      </c>
      <c r="Q6" s="233" t="s">
        <v>0</v>
      </c>
      <c r="R6" s="234">
        <v>557</v>
      </c>
      <c r="S6" s="235">
        <v>173</v>
      </c>
      <c r="T6" s="236">
        <v>730</v>
      </c>
      <c r="U6" s="230"/>
    </row>
    <row r="7" spans="1:21" x14ac:dyDescent="0.3">
      <c r="A7" s="382"/>
      <c r="B7" s="374"/>
      <c r="C7" s="237" t="s">
        <v>1</v>
      </c>
      <c r="D7" s="238">
        <v>115</v>
      </c>
      <c r="E7" s="239">
        <v>35</v>
      </c>
      <c r="F7" s="240">
        <v>150</v>
      </c>
      <c r="H7" s="382"/>
      <c r="I7" s="374"/>
      <c r="J7" s="237" t="s">
        <v>1</v>
      </c>
      <c r="K7" s="238">
        <v>41</v>
      </c>
      <c r="L7" s="239">
        <v>19</v>
      </c>
      <c r="M7" s="240">
        <v>60</v>
      </c>
      <c r="N7" s="230"/>
      <c r="O7" s="382"/>
      <c r="P7" s="374"/>
      <c r="Q7" s="237" t="s">
        <v>1</v>
      </c>
      <c r="R7" s="238">
        <v>21</v>
      </c>
      <c r="S7" s="239">
        <v>3</v>
      </c>
      <c r="T7" s="240">
        <v>24</v>
      </c>
      <c r="U7" s="230"/>
    </row>
    <row r="8" spans="1:21" x14ac:dyDescent="0.3">
      <c r="A8" s="382"/>
      <c r="B8" s="374"/>
      <c r="C8" s="237" t="s">
        <v>2</v>
      </c>
      <c r="D8" s="238">
        <v>12852</v>
      </c>
      <c r="E8" s="239">
        <v>4193</v>
      </c>
      <c r="F8" s="240">
        <v>17045</v>
      </c>
      <c r="H8" s="382"/>
      <c r="I8" s="374"/>
      <c r="J8" s="237" t="s">
        <v>2</v>
      </c>
      <c r="K8" s="238">
        <v>6464</v>
      </c>
      <c r="L8" s="239">
        <v>1660</v>
      </c>
      <c r="M8" s="240">
        <v>8124</v>
      </c>
      <c r="N8" s="230"/>
      <c r="O8" s="382"/>
      <c r="P8" s="374"/>
      <c r="Q8" s="237" t="s">
        <v>2</v>
      </c>
      <c r="R8" s="238">
        <v>1702</v>
      </c>
      <c r="S8" s="239">
        <v>449</v>
      </c>
      <c r="T8" s="240">
        <v>2151</v>
      </c>
      <c r="U8" s="230"/>
    </row>
    <row r="9" spans="1:21" ht="16.8" x14ac:dyDescent="0.3">
      <c r="A9" s="382"/>
      <c r="B9" s="374"/>
      <c r="C9" s="237" t="s">
        <v>3</v>
      </c>
      <c r="D9" s="238">
        <v>1230</v>
      </c>
      <c r="E9" s="239">
        <v>314</v>
      </c>
      <c r="F9" s="240">
        <v>1544</v>
      </c>
      <c r="H9" s="382"/>
      <c r="I9" s="374"/>
      <c r="J9" s="237" t="s">
        <v>3</v>
      </c>
      <c r="K9" s="238">
        <v>725</v>
      </c>
      <c r="L9" s="239">
        <v>177</v>
      </c>
      <c r="M9" s="240">
        <v>902</v>
      </c>
      <c r="N9" s="230"/>
      <c r="O9" s="382"/>
      <c r="P9" s="374"/>
      <c r="Q9" s="237" t="s">
        <v>3</v>
      </c>
      <c r="R9" s="238">
        <v>187</v>
      </c>
      <c r="S9" s="239">
        <v>38</v>
      </c>
      <c r="T9" s="240">
        <v>225</v>
      </c>
      <c r="U9" s="230"/>
    </row>
    <row r="10" spans="1:21" x14ac:dyDescent="0.3">
      <c r="A10" s="382"/>
      <c r="B10" s="374"/>
      <c r="C10" s="237" t="s">
        <v>4</v>
      </c>
      <c r="D10" s="238">
        <v>5516</v>
      </c>
      <c r="E10" s="239">
        <v>1830</v>
      </c>
      <c r="F10" s="240">
        <v>7346</v>
      </c>
      <c r="H10" s="382"/>
      <c r="I10" s="374"/>
      <c r="J10" s="237" t="s">
        <v>4</v>
      </c>
      <c r="K10" s="238">
        <v>2667</v>
      </c>
      <c r="L10" s="239">
        <v>728</v>
      </c>
      <c r="M10" s="240">
        <v>3395</v>
      </c>
      <c r="N10" s="230"/>
      <c r="O10" s="382"/>
      <c r="P10" s="374"/>
      <c r="Q10" s="237" t="s">
        <v>4</v>
      </c>
      <c r="R10" s="238">
        <v>705</v>
      </c>
      <c r="S10" s="239">
        <v>163</v>
      </c>
      <c r="T10" s="240">
        <v>868</v>
      </c>
      <c r="U10" s="230"/>
    </row>
    <row r="11" spans="1:21" ht="16.8" x14ac:dyDescent="0.3">
      <c r="A11" s="382"/>
      <c r="B11" s="374"/>
      <c r="C11" s="237" t="s">
        <v>5</v>
      </c>
      <c r="D11" s="238">
        <v>1329</v>
      </c>
      <c r="E11" s="239">
        <v>504</v>
      </c>
      <c r="F11" s="240">
        <v>1833</v>
      </c>
      <c r="H11" s="382"/>
      <c r="I11" s="374"/>
      <c r="J11" s="237" t="s">
        <v>5</v>
      </c>
      <c r="K11" s="238">
        <v>585</v>
      </c>
      <c r="L11" s="239">
        <v>149</v>
      </c>
      <c r="M11" s="240">
        <v>734</v>
      </c>
      <c r="N11" s="230"/>
      <c r="O11" s="382"/>
      <c r="P11" s="374"/>
      <c r="Q11" s="237" t="s">
        <v>5</v>
      </c>
      <c r="R11" s="238">
        <v>166</v>
      </c>
      <c r="S11" s="239">
        <v>44</v>
      </c>
      <c r="T11" s="240">
        <v>210</v>
      </c>
      <c r="U11" s="230"/>
    </row>
    <row r="12" spans="1:21" x14ac:dyDescent="0.3">
      <c r="A12" s="382"/>
      <c r="B12" s="374"/>
      <c r="C12" s="237" t="s">
        <v>6</v>
      </c>
      <c r="D12" s="238">
        <v>3502</v>
      </c>
      <c r="E12" s="239">
        <v>1113</v>
      </c>
      <c r="F12" s="240">
        <v>4615</v>
      </c>
      <c r="H12" s="382"/>
      <c r="I12" s="374"/>
      <c r="J12" s="237" t="s">
        <v>6</v>
      </c>
      <c r="K12" s="238">
        <v>1546</v>
      </c>
      <c r="L12" s="239">
        <v>403</v>
      </c>
      <c r="M12" s="240">
        <v>1949</v>
      </c>
      <c r="N12" s="230"/>
      <c r="O12" s="382"/>
      <c r="P12" s="374"/>
      <c r="Q12" s="237" t="s">
        <v>6</v>
      </c>
      <c r="R12" s="238">
        <v>336</v>
      </c>
      <c r="S12" s="239">
        <v>71</v>
      </c>
      <c r="T12" s="240">
        <v>407</v>
      </c>
      <c r="U12" s="230"/>
    </row>
    <row r="13" spans="1:21" ht="16.8" x14ac:dyDescent="0.3">
      <c r="A13" s="382"/>
      <c r="B13" s="374"/>
      <c r="C13" s="237" t="s">
        <v>7</v>
      </c>
      <c r="D13" s="238">
        <v>6762</v>
      </c>
      <c r="E13" s="239">
        <v>2462</v>
      </c>
      <c r="F13" s="240">
        <v>9224</v>
      </c>
      <c r="H13" s="382"/>
      <c r="I13" s="374"/>
      <c r="J13" s="237" t="s">
        <v>7</v>
      </c>
      <c r="K13" s="238">
        <v>3232</v>
      </c>
      <c r="L13" s="239">
        <v>929</v>
      </c>
      <c r="M13" s="240">
        <v>4161</v>
      </c>
      <c r="N13" s="230"/>
      <c r="O13" s="382"/>
      <c r="P13" s="374"/>
      <c r="Q13" s="237" t="s">
        <v>7</v>
      </c>
      <c r="R13" s="238">
        <v>905</v>
      </c>
      <c r="S13" s="239">
        <v>279</v>
      </c>
      <c r="T13" s="240">
        <v>1184</v>
      </c>
      <c r="U13" s="230"/>
    </row>
    <row r="14" spans="1:21" x14ac:dyDescent="0.3">
      <c r="A14" s="382"/>
      <c r="B14" s="374"/>
      <c r="C14" s="237" t="s">
        <v>9</v>
      </c>
      <c r="D14" s="238">
        <v>6812</v>
      </c>
      <c r="E14" s="239">
        <v>2705</v>
      </c>
      <c r="F14" s="240">
        <v>9517</v>
      </c>
      <c r="H14" s="382"/>
      <c r="I14" s="374"/>
      <c r="J14" s="237" t="s">
        <v>9</v>
      </c>
      <c r="K14" s="238">
        <v>2838</v>
      </c>
      <c r="L14" s="239">
        <v>931</v>
      </c>
      <c r="M14" s="240">
        <v>3769</v>
      </c>
      <c r="N14" s="230"/>
      <c r="O14" s="382"/>
      <c r="P14" s="374"/>
      <c r="Q14" s="237" t="s">
        <v>9</v>
      </c>
      <c r="R14" s="238">
        <v>761</v>
      </c>
      <c r="S14" s="239">
        <v>202</v>
      </c>
      <c r="T14" s="240">
        <v>963</v>
      </c>
      <c r="U14" s="230"/>
    </row>
    <row r="15" spans="1:21" x14ac:dyDescent="0.3">
      <c r="A15" s="382"/>
      <c r="B15" s="374"/>
      <c r="C15" s="237" t="s">
        <v>10</v>
      </c>
      <c r="D15" s="238">
        <v>939</v>
      </c>
      <c r="E15" s="239">
        <v>309</v>
      </c>
      <c r="F15" s="240">
        <v>1248</v>
      </c>
      <c r="H15" s="382"/>
      <c r="I15" s="374"/>
      <c r="J15" s="237" t="s">
        <v>10</v>
      </c>
      <c r="K15" s="238">
        <v>425</v>
      </c>
      <c r="L15" s="239">
        <v>97</v>
      </c>
      <c r="M15" s="240">
        <v>522</v>
      </c>
      <c r="N15" s="230"/>
      <c r="O15" s="382"/>
      <c r="P15" s="374"/>
      <c r="Q15" s="237" t="s">
        <v>10</v>
      </c>
      <c r="R15" s="238">
        <v>127</v>
      </c>
      <c r="S15" s="239">
        <v>34</v>
      </c>
      <c r="T15" s="240">
        <v>161</v>
      </c>
      <c r="U15" s="230"/>
    </row>
    <row r="16" spans="1:21" x14ac:dyDescent="0.3">
      <c r="A16" s="382"/>
      <c r="B16" s="374"/>
      <c r="C16" s="237" t="s">
        <v>11</v>
      </c>
      <c r="D16" s="238">
        <v>1934</v>
      </c>
      <c r="E16" s="239">
        <v>727</v>
      </c>
      <c r="F16" s="240">
        <v>2661</v>
      </c>
      <c r="H16" s="382"/>
      <c r="I16" s="374"/>
      <c r="J16" s="237" t="s">
        <v>11</v>
      </c>
      <c r="K16" s="238">
        <v>897</v>
      </c>
      <c r="L16" s="239">
        <v>269</v>
      </c>
      <c r="M16" s="240">
        <v>1166</v>
      </c>
      <c r="N16" s="230"/>
      <c r="O16" s="382"/>
      <c r="P16" s="374"/>
      <c r="Q16" s="237" t="s">
        <v>11</v>
      </c>
      <c r="R16" s="238">
        <v>237</v>
      </c>
      <c r="S16" s="239">
        <v>71</v>
      </c>
      <c r="T16" s="240">
        <v>308</v>
      </c>
      <c r="U16" s="230"/>
    </row>
    <row r="17" spans="1:21" x14ac:dyDescent="0.3">
      <c r="A17" s="382"/>
      <c r="B17" s="374"/>
      <c r="C17" s="237" t="s">
        <v>12</v>
      </c>
      <c r="D17" s="238">
        <v>8197</v>
      </c>
      <c r="E17" s="239">
        <v>2756</v>
      </c>
      <c r="F17" s="240">
        <v>10953</v>
      </c>
      <c r="H17" s="382"/>
      <c r="I17" s="374"/>
      <c r="J17" s="237" t="s">
        <v>12</v>
      </c>
      <c r="K17" s="238">
        <v>4258</v>
      </c>
      <c r="L17" s="239">
        <v>1274</v>
      </c>
      <c r="M17" s="240">
        <v>5532</v>
      </c>
      <c r="N17" s="230"/>
      <c r="O17" s="382"/>
      <c r="P17" s="374"/>
      <c r="Q17" s="237" t="s">
        <v>12</v>
      </c>
      <c r="R17" s="238">
        <v>1294</v>
      </c>
      <c r="S17" s="239">
        <v>363</v>
      </c>
      <c r="T17" s="240">
        <v>1657</v>
      </c>
      <c r="U17" s="230"/>
    </row>
    <row r="18" spans="1:21" x14ac:dyDescent="0.3">
      <c r="A18" s="382"/>
      <c r="B18" s="374"/>
      <c r="C18" s="237" t="s">
        <v>14</v>
      </c>
      <c r="D18" s="238">
        <v>1156</v>
      </c>
      <c r="E18" s="239">
        <v>356</v>
      </c>
      <c r="F18" s="240">
        <v>1512</v>
      </c>
      <c r="H18" s="382"/>
      <c r="I18" s="374"/>
      <c r="J18" s="237" t="s">
        <v>14</v>
      </c>
      <c r="K18" s="238">
        <v>641</v>
      </c>
      <c r="L18" s="239">
        <v>150</v>
      </c>
      <c r="M18" s="240">
        <v>791</v>
      </c>
      <c r="N18" s="230"/>
      <c r="O18" s="382"/>
      <c r="P18" s="374"/>
      <c r="Q18" s="237" t="s">
        <v>14</v>
      </c>
      <c r="R18" s="238">
        <v>157</v>
      </c>
      <c r="S18" s="239">
        <v>50</v>
      </c>
      <c r="T18" s="240">
        <v>207</v>
      </c>
      <c r="U18" s="230"/>
    </row>
    <row r="19" spans="1:21" x14ac:dyDescent="0.3">
      <c r="A19" s="382"/>
      <c r="B19" s="374"/>
      <c r="C19" s="237" t="s">
        <v>15</v>
      </c>
      <c r="D19" s="238">
        <v>165</v>
      </c>
      <c r="E19" s="239">
        <v>41</v>
      </c>
      <c r="F19" s="240">
        <v>206</v>
      </c>
      <c r="H19" s="382"/>
      <c r="I19" s="374"/>
      <c r="J19" s="237" t="s">
        <v>15</v>
      </c>
      <c r="K19" s="238">
        <v>80</v>
      </c>
      <c r="L19" s="239">
        <v>20</v>
      </c>
      <c r="M19" s="240">
        <v>100</v>
      </c>
      <c r="N19" s="230"/>
      <c r="O19" s="382"/>
      <c r="P19" s="374"/>
      <c r="Q19" s="237" t="s">
        <v>15</v>
      </c>
      <c r="R19" s="238">
        <v>18</v>
      </c>
      <c r="S19" s="239">
        <v>7</v>
      </c>
      <c r="T19" s="240">
        <v>25</v>
      </c>
      <c r="U19" s="230"/>
    </row>
    <row r="20" spans="1:21" x14ac:dyDescent="0.3">
      <c r="A20" s="382"/>
      <c r="B20" s="374"/>
      <c r="C20" s="237" t="s">
        <v>16</v>
      </c>
      <c r="D20" s="238">
        <v>4005</v>
      </c>
      <c r="E20" s="239">
        <v>975</v>
      </c>
      <c r="F20" s="240">
        <v>4980</v>
      </c>
      <c r="H20" s="382"/>
      <c r="I20" s="374"/>
      <c r="J20" s="237" t="s">
        <v>16</v>
      </c>
      <c r="K20" s="238">
        <v>2321</v>
      </c>
      <c r="L20" s="239">
        <v>507</v>
      </c>
      <c r="M20" s="240">
        <v>2828</v>
      </c>
      <c r="N20" s="230"/>
      <c r="O20" s="382"/>
      <c r="P20" s="374"/>
      <c r="Q20" s="237" t="s">
        <v>16</v>
      </c>
      <c r="R20" s="238">
        <v>525</v>
      </c>
      <c r="S20" s="239">
        <v>102</v>
      </c>
      <c r="T20" s="240">
        <v>627</v>
      </c>
      <c r="U20" s="230"/>
    </row>
    <row r="21" spans="1:21" x14ac:dyDescent="0.3">
      <c r="A21" s="382"/>
      <c r="B21" s="374"/>
      <c r="C21" s="237" t="s">
        <v>17</v>
      </c>
      <c r="D21" s="238">
        <v>4097</v>
      </c>
      <c r="E21" s="239">
        <v>1003</v>
      </c>
      <c r="F21" s="240">
        <v>5100</v>
      </c>
      <c r="H21" s="382"/>
      <c r="I21" s="374"/>
      <c r="J21" s="237" t="s">
        <v>17</v>
      </c>
      <c r="K21" s="238">
        <v>2107</v>
      </c>
      <c r="L21" s="239">
        <v>439</v>
      </c>
      <c r="M21" s="240">
        <v>2546</v>
      </c>
      <c r="N21" s="230"/>
      <c r="O21" s="382"/>
      <c r="P21" s="374"/>
      <c r="Q21" s="237" t="s">
        <v>17</v>
      </c>
      <c r="R21" s="238">
        <v>509</v>
      </c>
      <c r="S21" s="239">
        <v>115</v>
      </c>
      <c r="T21" s="240">
        <v>624</v>
      </c>
      <c r="U21" s="230"/>
    </row>
    <row r="22" spans="1:21" x14ac:dyDescent="0.3">
      <c r="A22" s="382"/>
      <c r="B22" s="374"/>
      <c r="C22" s="237" t="s">
        <v>18</v>
      </c>
      <c r="D22" s="238">
        <v>321</v>
      </c>
      <c r="E22" s="239">
        <v>74</v>
      </c>
      <c r="F22" s="240">
        <v>395</v>
      </c>
      <c r="H22" s="382"/>
      <c r="I22" s="374"/>
      <c r="J22" s="237" t="s">
        <v>18</v>
      </c>
      <c r="K22" s="238">
        <v>164</v>
      </c>
      <c r="L22" s="239">
        <v>34</v>
      </c>
      <c r="M22" s="240">
        <v>198</v>
      </c>
      <c r="N22" s="230"/>
      <c r="O22" s="382"/>
      <c r="P22" s="374"/>
      <c r="Q22" s="237" t="s">
        <v>18</v>
      </c>
      <c r="R22" s="238">
        <v>28</v>
      </c>
      <c r="S22" s="239">
        <v>7</v>
      </c>
      <c r="T22" s="240">
        <v>35</v>
      </c>
      <c r="U22" s="230"/>
    </row>
    <row r="23" spans="1:21" x14ac:dyDescent="0.3">
      <c r="A23" s="382"/>
      <c r="B23" s="374"/>
      <c r="C23" s="237" t="s">
        <v>19</v>
      </c>
      <c r="D23" s="238">
        <v>960</v>
      </c>
      <c r="E23" s="239">
        <v>248</v>
      </c>
      <c r="F23" s="240">
        <v>1208</v>
      </c>
      <c r="H23" s="382"/>
      <c r="I23" s="374"/>
      <c r="J23" s="237" t="s">
        <v>19</v>
      </c>
      <c r="K23" s="238">
        <v>549</v>
      </c>
      <c r="L23" s="239">
        <v>121</v>
      </c>
      <c r="M23" s="240">
        <v>670</v>
      </c>
      <c r="N23" s="230"/>
      <c r="O23" s="382"/>
      <c r="P23" s="374"/>
      <c r="Q23" s="237" t="s">
        <v>19</v>
      </c>
      <c r="R23" s="238">
        <v>162</v>
      </c>
      <c r="S23" s="239">
        <v>38</v>
      </c>
      <c r="T23" s="240">
        <v>200</v>
      </c>
      <c r="U23" s="230"/>
    </row>
    <row r="24" spans="1:21" x14ac:dyDescent="0.3">
      <c r="A24" s="382"/>
      <c r="B24" s="374"/>
      <c r="C24" s="237" t="s">
        <v>20</v>
      </c>
      <c r="D24" s="238">
        <v>4140</v>
      </c>
      <c r="E24" s="239">
        <v>1437</v>
      </c>
      <c r="F24" s="240">
        <v>5577</v>
      </c>
      <c r="H24" s="382"/>
      <c r="I24" s="374"/>
      <c r="J24" s="237" t="s">
        <v>20</v>
      </c>
      <c r="K24" s="238">
        <v>2329</v>
      </c>
      <c r="L24" s="239">
        <v>695</v>
      </c>
      <c r="M24" s="240">
        <v>3024</v>
      </c>
      <c r="N24" s="230"/>
      <c r="O24" s="382"/>
      <c r="P24" s="374"/>
      <c r="Q24" s="237" t="s">
        <v>20</v>
      </c>
      <c r="R24" s="238">
        <v>438</v>
      </c>
      <c r="S24" s="239">
        <v>143</v>
      </c>
      <c r="T24" s="240">
        <v>581</v>
      </c>
      <c r="U24" s="230"/>
    </row>
    <row r="25" spans="1:21" x14ac:dyDescent="0.3">
      <c r="A25" s="382"/>
      <c r="B25" s="374"/>
      <c r="C25" s="237" t="s">
        <v>21</v>
      </c>
      <c r="D25" s="238">
        <v>1335</v>
      </c>
      <c r="E25" s="239">
        <v>454</v>
      </c>
      <c r="F25" s="240">
        <v>1789</v>
      </c>
      <c r="H25" s="382"/>
      <c r="I25" s="374"/>
      <c r="J25" s="237" t="s">
        <v>21</v>
      </c>
      <c r="K25" s="238">
        <v>644</v>
      </c>
      <c r="L25" s="239">
        <v>181</v>
      </c>
      <c r="M25" s="240">
        <v>825</v>
      </c>
      <c r="N25" s="230"/>
      <c r="O25" s="382"/>
      <c r="P25" s="374"/>
      <c r="Q25" s="237" t="s">
        <v>21</v>
      </c>
      <c r="R25" s="238">
        <v>174</v>
      </c>
      <c r="S25" s="239">
        <v>53</v>
      </c>
      <c r="T25" s="240">
        <v>227</v>
      </c>
      <c r="U25" s="230"/>
    </row>
    <row r="26" spans="1:21" x14ac:dyDescent="0.3">
      <c r="A26" s="388"/>
      <c r="B26" s="385" t="s">
        <v>29</v>
      </c>
      <c r="C26" s="386"/>
      <c r="D26" s="241">
        <v>69643</v>
      </c>
      <c r="E26" s="242">
        <v>22928</v>
      </c>
      <c r="F26" s="243">
        <v>92571</v>
      </c>
      <c r="H26" s="388"/>
      <c r="I26" s="385" t="s">
        <v>29</v>
      </c>
      <c r="J26" s="386"/>
      <c r="K26" s="241">
        <v>34632</v>
      </c>
      <c r="L26" s="242">
        <v>9357</v>
      </c>
      <c r="M26" s="243">
        <v>43989</v>
      </c>
      <c r="N26" s="230"/>
      <c r="O26" s="388"/>
      <c r="P26" s="385" t="s">
        <v>29</v>
      </c>
      <c r="Q26" s="386"/>
      <c r="R26" s="241">
        <v>9009</v>
      </c>
      <c r="S26" s="242">
        <v>2405</v>
      </c>
      <c r="T26" s="243">
        <v>11414</v>
      </c>
      <c r="U26" s="230"/>
    </row>
    <row r="27" spans="1:21" x14ac:dyDescent="0.3">
      <c r="A27" s="387" t="s">
        <v>88</v>
      </c>
      <c r="B27" s="389" t="s">
        <v>27</v>
      </c>
      <c r="C27" s="244" t="s">
        <v>0</v>
      </c>
      <c r="D27" s="245">
        <v>3450</v>
      </c>
      <c r="E27" s="246">
        <v>1649</v>
      </c>
      <c r="F27" s="247">
        <v>5099</v>
      </c>
      <c r="H27" s="387" t="s">
        <v>88</v>
      </c>
      <c r="I27" s="389" t="s">
        <v>27</v>
      </c>
      <c r="J27" s="244" t="s">
        <v>0</v>
      </c>
      <c r="K27" s="245">
        <v>3339</v>
      </c>
      <c r="L27" s="246">
        <v>1502</v>
      </c>
      <c r="M27" s="247">
        <v>4841</v>
      </c>
      <c r="N27" s="230"/>
      <c r="O27" s="387" t="s">
        <v>88</v>
      </c>
      <c r="P27" s="389" t="s">
        <v>27</v>
      </c>
      <c r="Q27" s="244" t="s">
        <v>0</v>
      </c>
      <c r="R27" s="245">
        <v>249</v>
      </c>
      <c r="S27" s="246">
        <v>154</v>
      </c>
      <c r="T27" s="247">
        <v>403</v>
      </c>
      <c r="U27" s="230"/>
    </row>
    <row r="28" spans="1:21" x14ac:dyDescent="0.3">
      <c r="A28" s="382"/>
      <c r="B28" s="374"/>
      <c r="C28" s="237" t="s">
        <v>1</v>
      </c>
      <c r="D28" s="238">
        <v>96</v>
      </c>
      <c r="E28" s="239">
        <v>37</v>
      </c>
      <c r="F28" s="240">
        <v>133</v>
      </c>
      <c r="H28" s="382"/>
      <c r="I28" s="374"/>
      <c r="J28" s="237" t="s">
        <v>1</v>
      </c>
      <c r="K28" s="238">
        <v>85</v>
      </c>
      <c r="L28" s="239">
        <v>37</v>
      </c>
      <c r="M28" s="240">
        <v>122</v>
      </c>
      <c r="N28" s="230"/>
      <c r="O28" s="382"/>
      <c r="P28" s="374"/>
      <c r="Q28" s="237" t="s">
        <v>1</v>
      </c>
      <c r="R28" s="238">
        <v>3</v>
      </c>
      <c r="S28" s="239">
        <v>3</v>
      </c>
      <c r="T28" s="240">
        <v>6</v>
      </c>
      <c r="U28" s="230"/>
    </row>
    <row r="29" spans="1:21" x14ac:dyDescent="0.3">
      <c r="A29" s="382"/>
      <c r="B29" s="374"/>
      <c r="C29" s="237" t="s">
        <v>2</v>
      </c>
      <c r="D29" s="238">
        <v>10859</v>
      </c>
      <c r="E29" s="239">
        <v>4401</v>
      </c>
      <c r="F29" s="240">
        <v>15260</v>
      </c>
      <c r="H29" s="382"/>
      <c r="I29" s="374"/>
      <c r="J29" s="237" t="s">
        <v>2</v>
      </c>
      <c r="K29" s="238">
        <v>10708</v>
      </c>
      <c r="L29" s="239">
        <v>4436</v>
      </c>
      <c r="M29" s="240">
        <v>15144</v>
      </c>
      <c r="N29" s="230"/>
      <c r="O29" s="382"/>
      <c r="P29" s="374"/>
      <c r="Q29" s="237" t="s">
        <v>2</v>
      </c>
      <c r="R29" s="238">
        <v>763</v>
      </c>
      <c r="S29" s="239">
        <v>409</v>
      </c>
      <c r="T29" s="240">
        <v>1172</v>
      </c>
      <c r="U29" s="230"/>
    </row>
    <row r="30" spans="1:21" ht="16.8" x14ac:dyDescent="0.3">
      <c r="A30" s="382"/>
      <c r="B30" s="374"/>
      <c r="C30" s="237" t="s">
        <v>3</v>
      </c>
      <c r="D30" s="238">
        <v>1086</v>
      </c>
      <c r="E30" s="239">
        <v>441</v>
      </c>
      <c r="F30" s="240">
        <v>1527</v>
      </c>
      <c r="H30" s="382"/>
      <c r="I30" s="374"/>
      <c r="J30" s="237" t="s">
        <v>3</v>
      </c>
      <c r="K30" s="238">
        <v>896</v>
      </c>
      <c r="L30" s="239">
        <v>343</v>
      </c>
      <c r="M30" s="240">
        <v>1239</v>
      </c>
      <c r="N30" s="230"/>
      <c r="O30" s="382"/>
      <c r="P30" s="374"/>
      <c r="Q30" s="237" t="s">
        <v>3</v>
      </c>
      <c r="R30" s="238">
        <v>73</v>
      </c>
      <c r="S30" s="239">
        <v>33</v>
      </c>
      <c r="T30" s="240">
        <v>106</v>
      </c>
      <c r="U30" s="230"/>
    </row>
    <row r="31" spans="1:21" x14ac:dyDescent="0.3">
      <c r="A31" s="382"/>
      <c r="B31" s="374"/>
      <c r="C31" s="237" t="s">
        <v>4</v>
      </c>
      <c r="D31" s="238">
        <v>4542</v>
      </c>
      <c r="E31" s="239">
        <v>1944</v>
      </c>
      <c r="F31" s="240">
        <v>6486</v>
      </c>
      <c r="H31" s="382"/>
      <c r="I31" s="374"/>
      <c r="J31" s="237" t="s">
        <v>4</v>
      </c>
      <c r="K31" s="238">
        <v>4809</v>
      </c>
      <c r="L31" s="239">
        <v>2100</v>
      </c>
      <c r="M31" s="240">
        <v>6909</v>
      </c>
      <c r="N31" s="230"/>
      <c r="O31" s="382"/>
      <c r="P31" s="374"/>
      <c r="Q31" s="237" t="s">
        <v>4</v>
      </c>
      <c r="R31" s="238">
        <v>308</v>
      </c>
      <c r="S31" s="239">
        <v>159</v>
      </c>
      <c r="T31" s="240">
        <v>467</v>
      </c>
      <c r="U31" s="230"/>
    </row>
    <row r="32" spans="1:21" ht="16.8" x14ac:dyDescent="0.3">
      <c r="A32" s="382"/>
      <c r="B32" s="374"/>
      <c r="C32" s="237" t="s">
        <v>5</v>
      </c>
      <c r="D32" s="238">
        <v>1080</v>
      </c>
      <c r="E32" s="239">
        <v>490</v>
      </c>
      <c r="F32" s="240">
        <v>1570</v>
      </c>
      <c r="H32" s="382"/>
      <c r="I32" s="374"/>
      <c r="J32" s="237" t="s">
        <v>5</v>
      </c>
      <c r="K32" s="238">
        <v>1079</v>
      </c>
      <c r="L32" s="239">
        <v>520</v>
      </c>
      <c r="M32" s="240">
        <v>1599</v>
      </c>
      <c r="N32" s="230"/>
      <c r="O32" s="382"/>
      <c r="P32" s="374"/>
      <c r="Q32" s="237" t="s">
        <v>5</v>
      </c>
      <c r="R32" s="238">
        <v>55</v>
      </c>
      <c r="S32" s="239">
        <v>22</v>
      </c>
      <c r="T32" s="240">
        <v>77</v>
      </c>
      <c r="U32" s="230"/>
    </row>
    <row r="33" spans="1:21" x14ac:dyDescent="0.3">
      <c r="A33" s="382"/>
      <c r="B33" s="374"/>
      <c r="C33" s="237" t="s">
        <v>6</v>
      </c>
      <c r="D33" s="238">
        <v>2479</v>
      </c>
      <c r="E33" s="239">
        <v>1100</v>
      </c>
      <c r="F33" s="240">
        <v>3579</v>
      </c>
      <c r="H33" s="382"/>
      <c r="I33" s="374"/>
      <c r="J33" s="237" t="s">
        <v>6</v>
      </c>
      <c r="K33" s="238">
        <v>2292</v>
      </c>
      <c r="L33" s="239">
        <v>932</v>
      </c>
      <c r="M33" s="240">
        <v>3224</v>
      </c>
      <c r="N33" s="230"/>
      <c r="O33" s="382"/>
      <c r="P33" s="374"/>
      <c r="Q33" s="237" t="s">
        <v>6</v>
      </c>
      <c r="R33" s="238">
        <v>115</v>
      </c>
      <c r="S33" s="239">
        <v>68</v>
      </c>
      <c r="T33" s="240">
        <v>183</v>
      </c>
      <c r="U33" s="230"/>
    </row>
    <row r="34" spans="1:21" ht="16.8" x14ac:dyDescent="0.3">
      <c r="A34" s="382"/>
      <c r="B34" s="374"/>
      <c r="C34" s="237" t="s">
        <v>7</v>
      </c>
      <c r="D34" s="238">
        <v>5278</v>
      </c>
      <c r="E34" s="239">
        <v>2653</v>
      </c>
      <c r="F34" s="240">
        <v>7931</v>
      </c>
      <c r="H34" s="382"/>
      <c r="I34" s="374"/>
      <c r="J34" s="237" t="s">
        <v>7</v>
      </c>
      <c r="K34" s="238">
        <v>5715</v>
      </c>
      <c r="L34" s="239">
        <v>2773</v>
      </c>
      <c r="M34" s="240">
        <v>8488</v>
      </c>
      <c r="N34" s="230"/>
      <c r="O34" s="382"/>
      <c r="P34" s="374"/>
      <c r="Q34" s="237" t="s">
        <v>7</v>
      </c>
      <c r="R34" s="238">
        <v>344</v>
      </c>
      <c r="S34" s="239">
        <v>236</v>
      </c>
      <c r="T34" s="240">
        <v>580</v>
      </c>
      <c r="U34" s="230"/>
    </row>
    <row r="35" spans="1:21" x14ac:dyDescent="0.3">
      <c r="A35" s="382"/>
      <c r="B35" s="374"/>
      <c r="C35" s="237" t="s">
        <v>9</v>
      </c>
      <c r="D35" s="238">
        <v>4609</v>
      </c>
      <c r="E35" s="239">
        <v>2250</v>
      </c>
      <c r="F35" s="240">
        <v>6859</v>
      </c>
      <c r="H35" s="382"/>
      <c r="I35" s="374"/>
      <c r="J35" s="237" t="s">
        <v>9</v>
      </c>
      <c r="K35" s="238">
        <v>5505</v>
      </c>
      <c r="L35" s="239">
        <v>2637</v>
      </c>
      <c r="M35" s="240">
        <v>8142</v>
      </c>
      <c r="N35" s="230"/>
      <c r="O35" s="382"/>
      <c r="P35" s="374"/>
      <c r="Q35" s="237" t="s">
        <v>9</v>
      </c>
      <c r="R35" s="238">
        <v>304</v>
      </c>
      <c r="S35" s="239">
        <v>208</v>
      </c>
      <c r="T35" s="240">
        <v>512</v>
      </c>
      <c r="U35" s="230"/>
    </row>
    <row r="36" spans="1:21" x14ac:dyDescent="0.3">
      <c r="A36" s="382"/>
      <c r="B36" s="374"/>
      <c r="C36" s="237" t="s">
        <v>10</v>
      </c>
      <c r="D36" s="238">
        <v>723</v>
      </c>
      <c r="E36" s="239">
        <v>380</v>
      </c>
      <c r="F36" s="240">
        <v>1103</v>
      </c>
      <c r="H36" s="382"/>
      <c r="I36" s="374"/>
      <c r="J36" s="237" t="s">
        <v>10</v>
      </c>
      <c r="K36" s="238">
        <v>736</v>
      </c>
      <c r="L36" s="239">
        <v>329</v>
      </c>
      <c r="M36" s="240">
        <v>1065</v>
      </c>
      <c r="N36" s="230"/>
      <c r="O36" s="382"/>
      <c r="P36" s="374"/>
      <c r="Q36" s="237" t="s">
        <v>10</v>
      </c>
      <c r="R36" s="238">
        <v>54</v>
      </c>
      <c r="S36" s="239">
        <v>30</v>
      </c>
      <c r="T36" s="240">
        <v>84</v>
      </c>
      <c r="U36" s="230"/>
    </row>
    <row r="37" spans="1:21" x14ac:dyDescent="0.3">
      <c r="A37" s="382"/>
      <c r="B37" s="374"/>
      <c r="C37" s="237" t="s">
        <v>11</v>
      </c>
      <c r="D37" s="238">
        <v>1662</v>
      </c>
      <c r="E37" s="239">
        <v>805</v>
      </c>
      <c r="F37" s="240">
        <v>2467</v>
      </c>
      <c r="H37" s="382"/>
      <c r="I37" s="374"/>
      <c r="J37" s="237" t="s">
        <v>11</v>
      </c>
      <c r="K37" s="238">
        <v>1691</v>
      </c>
      <c r="L37" s="239">
        <v>811</v>
      </c>
      <c r="M37" s="240">
        <v>2502</v>
      </c>
      <c r="N37" s="230"/>
      <c r="O37" s="382"/>
      <c r="P37" s="374"/>
      <c r="Q37" s="237" t="s">
        <v>11</v>
      </c>
      <c r="R37" s="238">
        <v>110</v>
      </c>
      <c r="S37" s="239">
        <v>83</v>
      </c>
      <c r="T37" s="240">
        <v>193</v>
      </c>
      <c r="U37" s="230"/>
    </row>
    <row r="38" spans="1:21" x14ac:dyDescent="0.3">
      <c r="A38" s="382"/>
      <c r="B38" s="374"/>
      <c r="C38" s="237" t="s">
        <v>12</v>
      </c>
      <c r="D38" s="238">
        <v>6139</v>
      </c>
      <c r="E38" s="239">
        <v>2640</v>
      </c>
      <c r="F38" s="240">
        <v>8779</v>
      </c>
      <c r="H38" s="382"/>
      <c r="I38" s="374"/>
      <c r="J38" s="237" t="s">
        <v>12</v>
      </c>
      <c r="K38" s="238">
        <v>6531</v>
      </c>
      <c r="L38" s="239">
        <v>2378</v>
      </c>
      <c r="M38" s="240">
        <v>8909</v>
      </c>
      <c r="N38" s="230"/>
      <c r="O38" s="382"/>
      <c r="P38" s="374"/>
      <c r="Q38" s="237" t="s">
        <v>12</v>
      </c>
      <c r="R38" s="238">
        <v>516</v>
      </c>
      <c r="S38" s="239">
        <v>275</v>
      </c>
      <c r="T38" s="240">
        <v>791</v>
      </c>
      <c r="U38" s="230"/>
    </row>
    <row r="39" spans="1:21" x14ac:dyDescent="0.3">
      <c r="A39" s="382"/>
      <c r="B39" s="374"/>
      <c r="C39" s="237" t="s">
        <v>14</v>
      </c>
      <c r="D39" s="238">
        <v>1029</v>
      </c>
      <c r="E39" s="239">
        <v>454</v>
      </c>
      <c r="F39" s="240">
        <v>1483</v>
      </c>
      <c r="H39" s="382"/>
      <c r="I39" s="374"/>
      <c r="J39" s="237" t="s">
        <v>14</v>
      </c>
      <c r="K39" s="238">
        <v>999</v>
      </c>
      <c r="L39" s="239">
        <v>406</v>
      </c>
      <c r="M39" s="240">
        <v>1405</v>
      </c>
      <c r="N39" s="230"/>
      <c r="O39" s="382"/>
      <c r="P39" s="374"/>
      <c r="Q39" s="237" t="s">
        <v>14</v>
      </c>
      <c r="R39" s="238">
        <v>71</v>
      </c>
      <c r="S39" s="239">
        <v>39</v>
      </c>
      <c r="T39" s="240">
        <v>110</v>
      </c>
      <c r="U39" s="230"/>
    </row>
    <row r="40" spans="1:21" x14ac:dyDescent="0.3">
      <c r="A40" s="382"/>
      <c r="B40" s="374"/>
      <c r="C40" s="237" t="s">
        <v>15</v>
      </c>
      <c r="D40" s="238">
        <v>191</v>
      </c>
      <c r="E40" s="239">
        <v>73</v>
      </c>
      <c r="F40" s="240">
        <v>264</v>
      </c>
      <c r="H40" s="382"/>
      <c r="I40" s="374"/>
      <c r="J40" s="237" t="s">
        <v>15</v>
      </c>
      <c r="K40" s="238">
        <v>153</v>
      </c>
      <c r="L40" s="239">
        <v>57</v>
      </c>
      <c r="M40" s="240">
        <v>210</v>
      </c>
      <c r="N40" s="230"/>
      <c r="O40" s="382"/>
      <c r="P40" s="374"/>
      <c r="Q40" s="237" t="s">
        <v>15</v>
      </c>
      <c r="R40" s="238">
        <v>8</v>
      </c>
      <c r="S40" s="239">
        <v>8</v>
      </c>
      <c r="T40" s="240">
        <v>16</v>
      </c>
      <c r="U40" s="230"/>
    </row>
    <row r="41" spans="1:21" x14ac:dyDescent="0.3">
      <c r="A41" s="382"/>
      <c r="B41" s="374"/>
      <c r="C41" s="237" t="s">
        <v>16</v>
      </c>
      <c r="D41" s="238">
        <v>3549</v>
      </c>
      <c r="E41" s="239">
        <v>1109</v>
      </c>
      <c r="F41" s="240">
        <v>4658</v>
      </c>
      <c r="H41" s="382"/>
      <c r="I41" s="374"/>
      <c r="J41" s="237" t="s">
        <v>16</v>
      </c>
      <c r="K41" s="238">
        <v>3356</v>
      </c>
      <c r="L41" s="239">
        <v>925</v>
      </c>
      <c r="M41" s="240">
        <v>4281</v>
      </c>
      <c r="N41" s="230"/>
      <c r="O41" s="382"/>
      <c r="P41" s="374"/>
      <c r="Q41" s="237" t="s">
        <v>16</v>
      </c>
      <c r="R41" s="238">
        <v>245</v>
      </c>
      <c r="S41" s="239">
        <v>77</v>
      </c>
      <c r="T41" s="240">
        <v>322</v>
      </c>
      <c r="U41" s="230"/>
    </row>
    <row r="42" spans="1:21" x14ac:dyDescent="0.3">
      <c r="A42" s="382"/>
      <c r="B42" s="374"/>
      <c r="C42" s="237" t="s">
        <v>17</v>
      </c>
      <c r="D42" s="238">
        <v>3411</v>
      </c>
      <c r="E42" s="239">
        <v>1205</v>
      </c>
      <c r="F42" s="240">
        <v>4616</v>
      </c>
      <c r="H42" s="382"/>
      <c r="I42" s="374"/>
      <c r="J42" s="237" t="s">
        <v>17</v>
      </c>
      <c r="K42" s="238">
        <v>3709</v>
      </c>
      <c r="L42" s="239">
        <v>1195</v>
      </c>
      <c r="M42" s="240">
        <v>4904</v>
      </c>
      <c r="N42" s="230"/>
      <c r="O42" s="382"/>
      <c r="P42" s="374"/>
      <c r="Q42" s="237" t="s">
        <v>17</v>
      </c>
      <c r="R42" s="238">
        <v>209</v>
      </c>
      <c r="S42" s="239">
        <v>105</v>
      </c>
      <c r="T42" s="240">
        <v>314</v>
      </c>
      <c r="U42" s="230"/>
    </row>
    <row r="43" spans="1:21" x14ac:dyDescent="0.3">
      <c r="A43" s="382"/>
      <c r="B43" s="374"/>
      <c r="C43" s="237" t="s">
        <v>18</v>
      </c>
      <c r="D43" s="238">
        <v>370</v>
      </c>
      <c r="E43" s="239">
        <v>153</v>
      </c>
      <c r="F43" s="240">
        <v>523</v>
      </c>
      <c r="H43" s="382"/>
      <c r="I43" s="374"/>
      <c r="J43" s="237" t="s">
        <v>18</v>
      </c>
      <c r="K43" s="238">
        <v>255</v>
      </c>
      <c r="L43" s="239">
        <v>91</v>
      </c>
      <c r="M43" s="240">
        <v>346</v>
      </c>
      <c r="N43" s="230"/>
      <c r="O43" s="382"/>
      <c r="P43" s="374"/>
      <c r="Q43" s="237" t="s">
        <v>18</v>
      </c>
      <c r="R43" s="238">
        <v>19</v>
      </c>
      <c r="S43" s="239">
        <v>12</v>
      </c>
      <c r="T43" s="240">
        <v>31</v>
      </c>
      <c r="U43" s="230"/>
    </row>
    <row r="44" spans="1:21" x14ac:dyDescent="0.3">
      <c r="A44" s="382"/>
      <c r="B44" s="374"/>
      <c r="C44" s="237" t="s">
        <v>19</v>
      </c>
      <c r="D44" s="238">
        <v>1141</v>
      </c>
      <c r="E44" s="239">
        <v>452</v>
      </c>
      <c r="F44" s="240">
        <v>1593</v>
      </c>
      <c r="H44" s="382"/>
      <c r="I44" s="374"/>
      <c r="J44" s="237" t="s">
        <v>19</v>
      </c>
      <c r="K44" s="238">
        <v>960</v>
      </c>
      <c r="L44" s="239">
        <v>305</v>
      </c>
      <c r="M44" s="240">
        <v>1265</v>
      </c>
      <c r="N44" s="230"/>
      <c r="O44" s="382"/>
      <c r="P44" s="374"/>
      <c r="Q44" s="237" t="s">
        <v>19</v>
      </c>
      <c r="R44" s="238">
        <v>75</v>
      </c>
      <c r="S44" s="239">
        <v>22</v>
      </c>
      <c r="T44" s="240">
        <v>97</v>
      </c>
      <c r="U44" s="230"/>
    </row>
    <row r="45" spans="1:21" x14ac:dyDescent="0.3">
      <c r="A45" s="382"/>
      <c r="B45" s="374"/>
      <c r="C45" s="237" t="s">
        <v>20</v>
      </c>
      <c r="D45" s="238">
        <v>3836</v>
      </c>
      <c r="E45" s="239">
        <v>1541</v>
      </c>
      <c r="F45" s="240">
        <v>5377</v>
      </c>
      <c r="H45" s="382"/>
      <c r="I45" s="374"/>
      <c r="J45" s="237" t="s">
        <v>20</v>
      </c>
      <c r="K45" s="238">
        <v>3976</v>
      </c>
      <c r="L45" s="239">
        <v>1257</v>
      </c>
      <c r="M45" s="240">
        <v>5233</v>
      </c>
      <c r="N45" s="230"/>
      <c r="O45" s="382"/>
      <c r="P45" s="374"/>
      <c r="Q45" s="237" t="s">
        <v>20</v>
      </c>
      <c r="R45" s="238">
        <v>225</v>
      </c>
      <c r="S45" s="239">
        <v>89</v>
      </c>
      <c r="T45" s="240">
        <v>314</v>
      </c>
      <c r="U45" s="230"/>
    </row>
    <row r="46" spans="1:21" x14ac:dyDescent="0.3">
      <c r="A46" s="382"/>
      <c r="B46" s="374"/>
      <c r="C46" s="237" t="s">
        <v>21</v>
      </c>
      <c r="D46" s="238">
        <v>1102</v>
      </c>
      <c r="E46" s="239">
        <v>554</v>
      </c>
      <c r="F46" s="240">
        <v>1656</v>
      </c>
      <c r="H46" s="382"/>
      <c r="I46" s="374"/>
      <c r="J46" s="237" t="s">
        <v>21</v>
      </c>
      <c r="K46" s="238">
        <v>1067</v>
      </c>
      <c r="L46" s="239">
        <v>428</v>
      </c>
      <c r="M46" s="240">
        <v>1495</v>
      </c>
      <c r="N46" s="230"/>
      <c r="O46" s="382"/>
      <c r="P46" s="374"/>
      <c r="Q46" s="237" t="s">
        <v>21</v>
      </c>
      <c r="R46" s="238">
        <v>62</v>
      </c>
      <c r="S46" s="239">
        <v>28</v>
      </c>
      <c r="T46" s="240">
        <v>90</v>
      </c>
      <c r="U46" s="230"/>
    </row>
    <row r="47" spans="1:21" x14ac:dyDescent="0.3">
      <c r="A47" s="388"/>
      <c r="B47" s="385" t="s">
        <v>29</v>
      </c>
      <c r="C47" s="386"/>
      <c r="D47" s="241">
        <v>56632</v>
      </c>
      <c r="E47" s="242">
        <v>24331</v>
      </c>
      <c r="F47" s="243">
        <v>80963</v>
      </c>
      <c r="H47" s="388"/>
      <c r="I47" s="385" t="s">
        <v>29</v>
      </c>
      <c r="J47" s="386"/>
      <c r="K47" s="241">
        <v>57861</v>
      </c>
      <c r="L47" s="242">
        <v>23462</v>
      </c>
      <c r="M47" s="243">
        <v>81323</v>
      </c>
      <c r="N47" s="230"/>
      <c r="O47" s="388"/>
      <c r="P47" s="385" t="s">
        <v>29</v>
      </c>
      <c r="Q47" s="386"/>
      <c r="R47" s="241">
        <v>3808</v>
      </c>
      <c r="S47" s="242">
        <v>2060</v>
      </c>
      <c r="T47" s="243">
        <v>5868</v>
      </c>
      <c r="U47" s="230"/>
    </row>
    <row r="48" spans="1:21" ht="18" customHeight="1" x14ac:dyDescent="0.3">
      <c r="A48" s="387" t="s">
        <v>89</v>
      </c>
      <c r="B48" s="389" t="s">
        <v>27</v>
      </c>
      <c r="C48" s="244" t="s">
        <v>0</v>
      </c>
      <c r="D48" s="245">
        <v>75</v>
      </c>
      <c r="E48" s="246">
        <v>12</v>
      </c>
      <c r="F48" s="247">
        <v>87</v>
      </c>
      <c r="H48" s="251" t="s">
        <v>89</v>
      </c>
      <c r="I48" s="254" t="s">
        <v>27</v>
      </c>
      <c r="J48" s="244" t="s">
        <v>0</v>
      </c>
      <c r="K48" s="245">
        <v>44</v>
      </c>
      <c r="L48" s="246">
        <v>2</v>
      </c>
      <c r="M48" s="247">
        <v>46</v>
      </c>
      <c r="N48" s="230"/>
      <c r="O48" s="251" t="s">
        <v>89</v>
      </c>
      <c r="P48" s="254" t="s">
        <v>27</v>
      </c>
      <c r="Q48" s="244" t="s">
        <v>0</v>
      </c>
      <c r="R48" s="245">
        <v>1</v>
      </c>
      <c r="S48" s="246">
        <v>2</v>
      </c>
      <c r="T48" s="247">
        <v>3</v>
      </c>
      <c r="U48" s="312"/>
    </row>
    <row r="49" spans="1:22" x14ac:dyDescent="0.3">
      <c r="A49" s="382"/>
      <c r="B49" s="374"/>
      <c r="C49" s="237" t="s">
        <v>1</v>
      </c>
      <c r="D49" s="238">
        <v>2</v>
      </c>
      <c r="E49" s="239">
        <v>0</v>
      </c>
      <c r="F49" s="240">
        <v>2</v>
      </c>
      <c r="H49" s="252"/>
      <c r="I49" s="255"/>
      <c r="J49" s="237"/>
      <c r="K49" s="238"/>
      <c r="L49" s="239"/>
      <c r="M49" s="240"/>
      <c r="N49" s="230"/>
      <c r="O49" s="252"/>
      <c r="P49" s="255"/>
      <c r="Q49" s="237"/>
      <c r="R49" s="238"/>
      <c r="S49" s="239"/>
      <c r="T49" s="240"/>
    </row>
    <row r="50" spans="1:22" x14ac:dyDescent="0.3">
      <c r="A50" s="382"/>
      <c r="B50" s="374"/>
      <c r="C50" s="237" t="s">
        <v>2</v>
      </c>
      <c r="D50" s="238">
        <v>147</v>
      </c>
      <c r="E50" s="239">
        <v>18</v>
      </c>
      <c r="F50" s="240">
        <v>165</v>
      </c>
      <c r="H50" s="252"/>
      <c r="I50" s="255"/>
      <c r="J50" s="237" t="s">
        <v>2</v>
      </c>
      <c r="K50" s="238">
        <v>66</v>
      </c>
      <c r="L50" s="239">
        <v>10</v>
      </c>
      <c r="M50" s="240">
        <v>76</v>
      </c>
      <c r="N50" s="230"/>
      <c r="O50" s="252"/>
      <c r="P50" s="255"/>
      <c r="Q50" s="237" t="s">
        <v>2</v>
      </c>
      <c r="R50" s="238">
        <v>6</v>
      </c>
      <c r="S50" s="239">
        <v>0</v>
      </c>
      <c r="T50" s="240">
        <v>6</v>
      </c>
      <c r="U50" s="230"/>
    </row>
    <row r="51" spans="1:22" ht="16.8" x14ac:dyDescent="0.3">
      <c r="A51" s="382"/>
      <c r="B51" s="374"/>
      <c r="C51" s="237" t="s">
        <v>3</v>
      </c>
      <c r="D51" s="238">
        <v>22</v>
      </c>
      <c r="E51" s="239">
        <v>2</v>
      </c>
      <c r="F51" s="240">
        <v>24</v>
      </c>
      <c r="H51" s="252"/>
      <c r="I51" s="255"/>
      <c r="J51" s="237" t="s">
        <v>3</v>
      </c>
      <c r="K51" s="238">
        <v>13</v>
      </c>
      <c r="L51" s="239">
        <v>0</v>
      </c>
      <c r="M51" s="240">
        <v>13</v>
      </c>
      <c r="N51" s="230"/>
      <c r="O51" s="252"/>
      <c r="P51" s="255"/>
      <c r="Q51" s="237" t="s">
        <v>3</v>
      </c>
      <c r="R51" s="238">
        <v>1</v>
      </c>
      <c r="S51" s="239">
        <v>0</v>
      </c>
      <c r="T51" s="240">
        <v>1</v>
      </c>
      <c r="U51" s="230"/>
      <c r="V51" s="263">
        <f>D68+E68+D87+E87+K68+L68+K87+L87+R62+S62+R75+S75</f>
        <v>2249</v>
      </c>
    </row>
    <row r="52" spans="1:22" x14ac:dyDescent="0.3">
      <c r="A52" s="382"/>
      <c r="B52" s="374"/>
      <c r="C52" s="237" t="s">
        <v>4</v>
      </c>
      <c r="D52" s="238">
        <v>126</v>
      </c>
      <c r="E52" s="239">
        <v>14</v>
      </c>
      <c r="F52" s="240">
        <v>140</v>
      </c>
      <c r="H52" s="252"/>
      <c r="I52" s="255"/>
      <c r="J52" s="237" t="s">
        <v>4</v>
      </c>
      <c r="K52" s="238">
        <v>62</v>
      </c>
      <c r="L52" s="239">
        <v>9</v>
      </c>
      <c r="M52" s="240">
        <v>71</v>
      </c>
      <c r="N52" s="230"/>
      <c r="O52" s="252"/>
      <c r="P52" s="255"/>
      <c r="Q52" s="237" t="s">
        <v>4</v>
      </c>
      <c r="R52" s="238">
        <v>4</v>
      </c>
      <c r="S52" s="239">
        <v>2</v>
      </c>
      <c r="T52" s="240">
        <v>6</v>
      </c>
      <c r="U52" s="230"/>
    </row>
    <row r="53" spans="1:22" ht="16.8" x14ac:dyDescent="0.3">
      <c r="A53" s="382"/>
      <c r="B53" s="374"/>
      <c r="C53" s="237" t="s">
        <v>5</v>
      </c>
      <c r="D53" s="238">
        <v>20</v>
      </c>
      <c r="E53" s="239">
        <v>1</v>
      </c>
      <c r="F53" s="240">
        <v>21</v>
      </c>
      <c r="H53" s="252"/>
      <c r="I53" s="255"/>
      <c r="J53" s="237" t="s">
        <v>5</v>
      </c>
      <c r="K53" s="238">
        <v>11</v>
      </c>
      <c r="L53" s="239">
        <v>3</v>
      </c>
      <c r="M53" s="240">
        <v>14</v>
      </c>
      <c r="N53" s="230"/>
      <c r="O53" s="252"/>
      <c r="P53" s="255"/>
      <c r="Q53" s="237" t="s">
        <v>5</v>
      </c>
      <c r="R53" s="238">
        <v>1</v>
      </c>
      <c r="S53" s="239">
        <v>0</v>
      </c>
      <c r="T53" s="240">
        <v>1</v>
      </c>
      <c r="U53" s="230"/>
      <c r="V53" s="264">
        <v>2262</v>
      </c>
    </row>
    <row r="54" spans="1:22" x14ac:dyDescent="0.3">
      <c r="A54" s="382"/>
      <c r="B54" s="374"/>
      <c r="C54" s="237" t="s">
        <v>6</v>
      </c>
      <c r="D54" s="238">
        <v>24</v>
      </c>
      <c r="E54" s="239">
        <v>4</v>
      </c>
      <c r="F54" s="240">
        <v>28</v>
      </c>
      <c r="H54" s="252"/>
      <c r="I54" s="255"/>
      <c r="J54" s="237" t="s">
        <v>6</v>
      </c>
      <c r="K54" s="238">
        <v>12</v>
      </c>
      <c r="L54" s="239">
        <v>0</v>
      </c>
      <c r="M54" s="240">
        <v>12</v>
      </c>
      <c r="N54" s="230"/>
      <c r="O54" s="252"/>
      <c r="P54" s="255"/>
      <c r="Q54" s="237" t="s">
        <v>6</v>
      </c>
      <c r="R54" s="238">
        <v>2</v>
      </c>
      <c r="S54" s="239">
        <v>0</v>
      </c>
      <c r="T54" s="240">
        <v>2</v>
      </c>
      <c r="U54" s="230"/>
      <c r="V54" s="263">
        <f>V53-V51</f>
        <v>13</v>
      </c>
    </row>
    <row r="55" spans="1:22" ht="16.8" x14ac:dyDescent="0.3">
      <c r="A55" s="382"/>
      <c r="B55" s="374"/>
      <c r="C55" s="237" t="s">
        <v>7</v>
      </c>
      <c r="D55" s="238">
        <v>111</v>
      </c>
      <c r="E55" s="239">
        <v>14</v>
      </c>
      <c r="F55" s="240">
        <v>125</v>
      </c>
      <c r="H55" s="252"/>
      <c r="I55" s="255"/>
      <c r="J55" s="237" t="s">
        <v>7</v>
      </c>
      <c r="K55" s="238">
        <v>52</v>
      </c>
      <c r="L55" s="239">
        <v>6</v>
      </c>
      <c r="M55" s="240">
        <v>58</v>
      </c>
      <c r="N55" s="230"/>
      <c r="O55" s="252"/>
      <c r="P55" s="255"/>
      <c r="Q55" s="237" t="s">
        <v>7</v>
      </c>
      <c r="R55" s="238">
        <v>2</v>
      </c>
      <c r="S55" s="239">
        <v>1</v>
      </c>
      <c r="T55" s="240">
        <v>3</v>
      </c>
      <c r="U55" s="230"/>
    </row>
    <row r="56" spans="1:22" x14ac:dyDescent="0.3">
      <c r="A56" s="382"/>
      <c r="B56" s="374"/>
      <c r="C56" s="237" t="s">
        <v>9</v>
      </c>
      <c r="D56" s="238">
        <v>68</v>
      </c>
      <c r="E56" s="239">
        <v>11</v>
      </c>
      <c r="F56" s="240">
        <v>79</v>
      </c>
      <c r="H56" s="252"/>
      <c r="I56" s="255"/>
      <c r="J56" s="237" t="s">
        <v>9</v>
      </c>
      <c r="K56" s="238">
        <v>41</v>
      </c>
      <c r="L56" s="239">
        <v>5</v>
      </c>
      <c r="M56" s="240">
        <v>46</v>
      </c>
      <c r="N56" s="230"/>
      <c r="O56" s="252"/>
      <c r="P56" s="255"/>
      <c r="Q56" s="237" t="s">
        <v>9</v>
      </c>
      <c r="R56" s="238">
        <v>2</v>
      </c>
      <c r="S56" s="239">
        <v>0</v>
      </c>
      <c r="T56" s="240">
        <v>2</v>
      </c>
      <c r="U56" s="230"/>
    </row>
    <row r="57" spans="1:22" x14ac:dyDescent="0.3">
      <c r="A57" s="382"/>
      <c r="B57" s="374"/>
      <c r="C57" s="237" t="s">
        <v>10</v>
      </c>
      <c r="D57" s="238">
        <v>15</v>
      </c>
      <c r="E57" s="239">
        <v>1</v>
      </c>
      <c r="F57" s="240">
        <v>16</v>
      </c>
      <c r="H57" s="252"/>
      <c r="I57" s="255"/>
      <c r="J57" s="237" t="s">
        <v>10</v>
      </c>
      <c r="K57" s="238">
        <v>6</v>
      </c>
      <c r="L57" s="239">
        <v>0</v>
      </c>
      <c r="M57" s="240">
        <v>6</v>
      </c>
      <c r="N57" s="230"/>
      <c r="O57" s="252"/>
      <c r="P57" s="255"/>
      <c r="Q57" s="237" t="s">
        <v>11</v>
      </c>
      <c r="R57" s="238">
        <v>1</v>
      </c>
      <c r="S57" s="239">
        <v>0</v>
      </c>
      <c r="T57" s="240">
        <v>1</v>
      </c>
      <c r="U57" s="230"/>
    </row>
    <row r="58" spans="1:22" x14ac:dyDescent="0.3">
      <c r="A58" s="382"/>
      <c r="B58" s="374"/>
      <c r="C58" s="237" t="s">
        <v>11</v>
      </c>
      <c r="D58" s="238">
        <v>25</v>
      </c>
      <c r="E58" s="239">
        <v>3</v>
      </c>
      <c r="F58" s="240">
        <v>28</v>
      </c>
      <c r="H58" s="252"/>
      <c r="I58" s="255"/>
      <c r="J58" s="237" t="s">
        <v>11</v>
      </c>
      <c r="K58" s="238">
        <v>23</v>
      </c>
      <c r="L58" s="239">
        <v>1</v>
      </c>
      <c r="M58" s="240">
        <v>24</v>
      </c>
      <c r="N58" s="230"/>
      <c r="O58" s="252"/>
      <c r="P58" s="255"/>
      <c r="Q58" s="237" t="s">
        <v>12</v>
      </c>
      <c r="R58" s="238">
        <v>4</v>
      </c>
      <c r="S58" s="239">
        <v>1</v>
      </c>
      <c r="T58" s="240">
        <v>5</v>
      </c>
      <c r="U58" s="230"/>
    </row>
    <row r="59" spans="1:22" x14ac:dyDescent="0.3">
      <c r="A59" s="382"/>
      <c r="B59" s="374"/>
      <c r="C59" s="237" t="s">
        <v>12</v>
      </c>
      <c r="D59" s="238">
        <v>107</v>
      </c>
      <c r="E59" s="239">
        <v>12</v>
      </c>
      <c r="F59" s="240">
        <v>119</v>
      </c>
      <c r="H59" s="252"/>
      <c r="I59" s="255"/>
      <c r="J59" s="237" t="s">
        <v>12</v>
      </c>
      <c r="K59" s="238">
        <v>53</v>
      </c>
      <c r="L59" s="239">
        <v>3</v>
      </c>
      <c r="M59" s="240">
        <v>56</v>
      </c>
      <c r="N59" s="230"/>
      <c r="O59" s="252"/>
      <c r="P59" s="255"/>
      <c r="Q59" s="237" t="s">
        <v>17</v>
      </c>
      <c r="R59" s="238">
        <v>1</v>
      </c>
      <c r="S59" s="239">
        <v>0</v>
      </c>
      <c r="T59" s="240">
        <v>1</v>
      </c>
      <c r="U59" s="230"/>
    </row>
    <row r="60" spans="1:22" x14ac:dyDescent="0.3">
      <c r="A60" s="382"/>
      <c r="B60" s="374"/>
      <c r="C60" s="237" t="s">
        <v>14</v>
      </c>
      <c r="D60" s="238">
        <v>28</v>
      </c>
      <c r="E60" s="239">
        <v>6</v>
      </c>
      <c r="F60" s="240">
        <v>34</v>
      </c>
      <c r="H60" s="252"/>
      <c r="I60" s="255"/>
      <c r="J60" s="237" t="s">
        <v>14</v>
      </c>
      <c r="K60" s="238">
        <v>13</v>
      </c>
      <c r="L60" s="239">
        <v>2</v>
      </c>
      <c r="M60" s="240">
        <v>15</v>
      </c>
      <c r="N60" s="230"/>
      <c r="O60" s="252"/>
      <c r="P60" s="255"/>
      <c r="Q60" s="237" t="s">
        <v>19</v>
      </c>
      <c r="R60" s="238">
        <v>1</v>
      </c>
      <c r="S60" s="239">
        <v>0</v>
      </c>
      <c r="T60" s="240">
        <v>1</v>
      </c>
      <c r="U60" s="230"/>
    </row>
    <row r="61" spans="1:22" x14ac:dyDescent="0.3">
      <c r="A61" s="382"/>
      <c r="B61" s="374"/>
      <c r="C61" s="237" t="s">
        <v>15</v>
      </c>
      <c r="D61" s="238">
        <v>8</v>
      </c>
      <c r="E61" s="239">
        <v>1</v>
      </c>
      <c r="F61" s="240">
        <v>9</v>
      </c>
      <c r="H61" s="252"/>
      <c r="I61" s="255"/>
      <c r="J61" s="237" t="s">
        <v>15</v>
      </c>
      <c r="K61" s="238">
        <v>0</v>
      </c>
      <c r="L61" s="239">
        <v>1</v>
      </c>
      <c r="M61" s="240">
        <v>1</v>
      </c>
      <c r="N61" s="230"/>
      <c r="O61" s="252"/>
      <c r="P61" s="255"/>
      <c r="Q61" s="237" t="s">
        <v>21</v>
      </c>
      <c r="R61" s="238">
        <v>1</v>
      </c>
      <c r="S61" s="239">
        <v>0</v>
      </c>
      <c r="T61" s="240">
        <v>1</v>
      </c>
      <c r="U61" s="230"/>
      <c r="V61" s="263"/>
    </row>
    <row r="62" spans="1:22" ht="14.4" customHeight="1" x14ac:dyDescent="0.3">
      <c r="A62" s="382"/>
      <c r="B62" s="374"/>
      <c r="C62" s="237" t="s">
        <v>16</v>
      </c>
      <c r="D62" s="238">
        <v>75</v>
      </c>
      <c r="E62" s="239">
        <v>10</v>
      </c>
      <c r="F62" s="240">
        <v>85</v>
      </c>
      <c r="H62" s="252"/>
      <c r="I62" s="255"/>
      <c r="J62" s="237" t="s">
        <v>16</v>
      </c>
      <c r="K62" s="238">
        <v>34</v>
      </c>
      <c r="L62" s="239">
        <v>2</v>
      </c>
      <c r="M62" s="240">
        <v>36</v>
      </c>
      <c r="N62" s="230"/>
      <c r="O62" s="253"/>
      <c r="P62" s="261" t="s">
        <v>29</v>
      </c>
      <c r="Q62" s="257"/>
      <c r="R62" s="241">
        <v>27</v>
      </c>
      <c r="S62" s="242">
        <v>6</v>
      </c>
      <c r="T62" s="243">
        <v>33</v>
      </c>
      <c r="U62" s="230"/>
    </row>
    <row r="63" spans="1:22" x14ac:dyDescent="0.3">
      <c r="A63" s="382"/>
      <c r="B63" s="374"/>
      <c r="C63" s="237" t="s">
        <v>17</v>
      </c>
      <c r="D63" s="238">
        <v>93</v>
      </c>
      <c r="E63" s="239">
        <v>14</v>
      </c>
      <c r="F63" s="240">
        <v>107</v>
      </c>
      <c r="H63" s="252"/>
      <c r="I63" s="255"/>
      <c r="J63" s="237" t="s">
        <v>17</v>
      </c>
      <c r="K63" s="238">
        <v>39</v>
      </c>
      <c r="L63" s="239">
        <v>1</v>
      </c>
      <c r="M63" s="240">
        <v>40</v>
      </c>
      <c r="N63" s="230"/>
      <c r="O63" s="251"/>
      <c r="P63" s="254"/>
      <c r="Q63" s="244"/>
      <c r="R63" s="245"/>
      <c r="S63" s="246"/>
      <c r="T63" s="247"/>
      <c r="U63" s="230"/>
    </row>
    <row r="64" spans="1:22" x14ac:dyDescent="0.3">
      <c r="A64" s="382"/>
      <c r="B64" s="374"/>
      <c r="C64" s="237" t="s">
        <v>18</v>
      </c>
      <c r="D64" s="238">
        <v>19</v>
      </c>
      <c r="E64" s="239">
        <v>1</v>
      </c>
      <c r="F64" s="240">
        <v>20</v>
      </c>
      <c r="H64" s="252"/>
      <c r="I64" s="255"/>
      <c r="J64" s="237" t="s">
        <v>18</v>
      </c>
      <c r="K64" s="238">
        <v>5</v>
      </c>
      <c r="L64" s="239">
        <v>1</v>
      </c>
      <c r="M64" s="240">
        <v>6</v>
      </c>
      <c r="N64" s="230"/>
      <c r="O64" s="251"/>
      <c r="P64" s="254"/>
      <c r="Q64" s="244"/>
      <c r="R64" s="245"/>
      <c r="S64" s="246"/>
      <c r="T64" s="247"/>
      <c r="U64" s="230"/>
    </row>
    <row r="65" spans="1:24" x14ac:dyDescent="0.3">
      <c r="A65" s="382"/>
      <c r="B65" s="374"/>
      <c r="C65" s="237" t="s">
        <v>19</v>
      </c>
      <c r="D65" s="238">
        <v>41</v>
      </c>
      <c r="E65" s="239">
        <v>5</v>
      </c>
      <c r="F65" s="240">
        <v>46</v>
      </c>
      <c r="H65" s="252"/>
      <c r="I65" s="255"/>
      <c r="J65" s="237" t="s">
        <v>19</v>
      </c>
      <c r="K65" s="238">
        <v>15</v>
      </c>
      <c r="L65" s="239">
        <v>3</v>
      </c>
      <c r="M65" s="240">
        <v>18</v>
      </c>
      <c r="N65" s="230"/>
      <c r="O65" s="251"/>
      <c r="P65" s="254"/>
      <c r="Q65" s="244"/>
      <c r="R65" s="245"/>
      <c r="S65" s="246"/>
      <c r="T65" s="247"/>
      <c r="U65" s="230"/>
    </row>
    <row r="66" spans="1:24" x14ac:dyDescent="0.3">
      <c r="A66" s="382"/>
      <c r="B66" s="374"/>
      <c r="C66" s="237" t="s">
        <v>20</v>
      </c>
      <c r="D66" s="238">
        <v>64</v>
      </c>
      <c r="E66" s="239">
        <v>7</v>
      </c>
      <c r="F66" s="240">
        <v>71</v>
      </c>
      <c r="H66" s="252"/>
      <c r="I66" s="255"/>
      <c r="J66" s="237" t="s">
        <v>20</v>
      </c>
      <c r="K66" s="238">
        <v>40</v>
      </c>
      <c r="L66" s="239">
        <v>2</v>
      </c>
      <c r="M66" s="240">
        <v>42</v>
      </c>
      <c r="N66" s="230"/>
      <c r="O66" s="251"/>
      <c r="P66" s="254"/>
      <c r="Q66" s="244"/>
      <c r="R66" s="245"/>
      <c r="S66" s="246"/>
      <c r="T66" s="247"/>
      <c r="U66" s="230"/>
    </row>
    <row r="67" spans="1:24" x14ac:dyDescent="0.3">
      <c r="A67" s="382"/>
      <c r="B67" s="374"/>
      <c r="C67" s="237" t="s">
        <v>21</v>
      </c>
      <c r="D67" s="238">
        <v>54</v>
      </c>
      <c r="E67" s="239">
        <v>1</v>
      </c>
      <c r="F67" s="240">
        <v>55</v>
      </c>
      <c r="H67" s="252"/>
      <c r="I67" s="255"/>
      <c r="J67" s="237" t="s">
        <v>21</v>
      </c>
      <c r="K67" s="238">
        <v>15</v>
      </c>
      <c r="L67" s="239">
        <v>1</v>
      </c>
      <c r="M67" s="240">
        <v>16</v>
      </c>
      <c r="N67" s="230"/>
      <c r="O67" s="251"/>
      <c r="P67" s="254"/>
      <c r="Q67" s="244"/>
      <c r="R67" s="245"/>
      <c r="S67" s="246"/>
      <c r="T67" s="247"/>
      <c r="U67" s="230"/>
    </row>
    <row r="68" spans="1:24" ht="14.4" customHeight="1" x14ac:dyDescent="0.3">
      <c r="A68" s="388"/>
      <c r="B68" s="385" t="s">
        <v>29</v>
      </c>
      <c r="C68" s="386"/>
      <c r="D68" s="241">
        <v>1124</v>
      </c>
      <c r="E68" s="242">
        <v>137</v>
      </c>
      <c r="F68" s="243">
        <v>1261</v>
      </c>
      <c r="H68" s="253"/>
      <c r="I68" s="257" t="s">
        <v>29</v>
      </c>
      <c r="J68" s="258"/>
      <c r="K68" s="241">
        <v>544</v>
      </c>
      <c r="L68" s="242">
        <v>52</v>
      </c>
      <c r="M68" s="243">
        <v>596</v>
      </c>
      <c r="N68" s="230"/>
      <c r="O68" s="251"/>
      <c r="P68" s="254"/>
      <c r="Q68" s="244"/>
      <c r="R68" s="245"/>
      <c r="S68" s="246"/>
      <c r="T68" s="247"/>
      <c r="U68" s="312">
        <f>D68+K68+R62</f>
        <v>1695</v>
      </c>
      <c r="V68" s="312">
        <f>E68+L68+S62</f>
        <v>195</v>
      </c>
    </row>
    <row r="69" spans="1:24" ht="25.8" thickBot="1" x14ac:dyDescent="0.35">
      <c r="A69" s="395" t="s">
        <v>90</v>
      </c>
      <c r="B69" s="389" t="s">
        <v>27</v>
      </c>
      <c r="C69" s="244" t="s">
        <v>0</v>
      </c>
      <c r="D69" s="245">
        <v>14</v>
      </c>
      <c r="E69" s="246">
        <v>2</v>
      </c>
      <c r="F69" s="247">
        <v>16</v>
      </c>
      <c r="H69" s="251" t="s">
        <v>90</v>
      </c>
      <c r="I69" s="254" t="s">
        <v>27</v>
      </c>
      <c r="J69" s="244" t="s">
        <v>0</v>
      </c>
      <c r="K69" s="245">
        <v>11</v>
      </c>
      <c r="L69" s="246">
        <v>1</v>
      </c>
      <c r="M69" s="247">
        <v>12</v>
      </c>
      <c r="N69" s="230"/>
      <c r="O69" s="251" t="s">
        <v>90</v>
      </c>
      <c r="P69" s="254" t="s">
        <v>27</v>
      </c>
      <c r="Q69" s="244" t="s">
        <v>2</v>
      </c>
      <c r="R69" s="245">
        <v>0</v>
      </c>
      <c r="S69" s="246">
        <v>1</v>
      </c>
      <c r="T69" s="247">
        <v>1</v>
      </c>
      <c r="U69" s="230"/>
    </row>
    <row r="70" spans="1:24" ht="16.8" x14ac:dyDescent="0.3">
      <c r="A70" s="382"/>
      <c r="B70" s="374"/>
      <c r="C70" s="237" t="s">
        <v>2</v>
      </c>
      <c r="D70" s="238">
        <v>23</v>
      </c>
      <c r="E70" s="239">
        <v>2</v>
      </c>
      <c r="F70" s="240">
        <v>25</v>
      </c>
      <c r="H70" s="252"/>
      <c r="I70" s="255"/>
      <c r="J70" s="237" t="s">
        <v>2</v>
      </c>
      <c r="K70" s="238">
        <v>18</v>
      </c>
      <c r="L70" s="239">
        <v>2</v>
      </c>
      <c r="M70" s="240">
        <v>20</v>
      </c>
      <c r="N70" s="230"/>
      <c r="O70" s="252"/>
      <c r="P70" s="255"/>
      <c r="Q70" s="237" t="s">
        <v>3</v>
      </c>
      <c r="R70" s="238">
        <v>1</v>
      </c>
      <c r="S70" s="239">
        <v>0</v>
      </c>
      <c r="T70" s="240">
        <v>1</v>
      </c>
    </row>
    <row r="71" spans="1:24" ht="16.8" x14ac:dyDescent="0.3">
      <c r="A71" s="382"/>
      <c r="B71" s="374"/>
      <c r="C71" s="237" t="s">
        <v>3</v>
      </c>
      <c r="D71" s="238">
        <v>5</v>
      </c>
      <c r="E71" s="239">
        <v>0</v>
      </c>
      <c r="F71" s="240">
        <v>5</v>
      </c>
      <c r="H71" s="252"/>
      <c r="I71" s="255"/>
      <c r="J71" s="237" t="s">
        <v>3</v>
      </c>
      <c r="K71" s="238">
        <v>2</v>
      </c>
      <c r="L71" s="239">
        <v>0</v>
      </c>
      <c r="M71" s="240">
        <v>2</v>
      </c>
      <c r="N71" s="230"/>
      <c r="O71" s="252"/>
      <c r="P71" s="255"/>
      <c r="Q71" s="237" t="s">
        <v>4</v>
      </c>
      <c r="R71" s="238">
        <v>1</v>
      </c>
      <c r="S71" s="239">
        <v>1</v>
      </c>
      <c r="T71" s="240">
        <v>2</v>
      </c>
    </row>
    <row r="72" spans="1:24" x14ac:dyDescent="0.3">
      <c r="A72" s="382"/>
      <c r="B72" s="374"/>
      <c r="C72" s="237" t="s">
        <v>4</v>
      </c>
      <c r="D72" s="238">
        <v>18</v>
      </c>
      <c r="E72" s="239">
        <v>5</v>
      </c>
      <c r="F72" s="240">
        <v>23</v>
      </c>
      <c r="H72" s="252"/>
      <c r="I72" s="255"/>
      <c r="J72" s="237" t="s">
        <v>4</v>
      </c>
      <c r="K72" s="238">
        <v>19</v>
      </c>
      <c r="L72" s="239">
        <v>3</v>
      </c>
      <c r="M72" s="240">
        <v>22</v>
      </c>
      <c r="N72" s="230"/>
      <c r="O72" s="252"/>
      <c r="P72" s="255"/>
      <c r="Q72" s="237" t="s">
        <v>12</v>
      </c>
      <c r="R72" s="238">
        <v>3</v>
      </c>
      <c r="S72" s="239">
        <v>0</v>
      </c>
      <c r="T72" s="240">
        <v>3</v>
      </c>
    </row>
    <row r="73" spans="1:24" ht="16.8" x14ac:dyDescent="0.3">
      <c r="A73" s="382"/>
      <c r="B73" s="374"/>
      <c r="C73" s="237" t="s">
        <v>5</v>
      </c>
      <c r="D73" s="238">
        <v>6</v>
      </c>
      <c r="E73" s="239">
        <v>3</v>
      </c>
      <c r="F73" s="240">
        <v>9</v>
      </c>
      <c r="H73" s="252"/>
      <c r="I73" s="255"/>
      <c r="J73" s="237" t="s">
        <v>5</v>
      </c>
      <c r="K73" s="238">
        <v>2</v>
      </c>
      <c r="L73" s="239">
        <v>0</v>
      </c>
      <c r="M73" s="240">
        <v>2</v>
      </c>
      <c r="N73" s="230"/>
      <c r="O73" s="252"/>
      <c r="P73" s="255"/>
      <c r="Q73" s="237" t="s">
        <v>16</v>
      </c>
      <c r="R73" s="238">
        <v>1</v>
      </c>
      <c r="S73" s="239">
        <v>0</v>
      </c>
      <c r="T73" s="240">
        <v>1</v>
      </c>
    </row>
    <row r="74" spans="1:24" x14ac:dyDescent="0.3">
      <c r="A74" s="382"/>
      <c r="B74" s="374"/>
      <c r="C74" s="237" t="s">
        <v>6</v>
      </c>
      <c r="D74" s="238">
        <v>2</v>
      </c>
      <c r="E74" s="239">
        <v>0</v>
      </c>
      <c r="F74" s="240">
        <v>2</v>
      </c>
      <c r="H74" s="252"/>
      <c r="I74" s="255"/>
      <c r="J74" s="237" t="s">
        <v>6</v>
      </c>
      <c r="K74" s="238">
        <v>1</v>
      </c>
      <c r="L74" s="239">
        <v>0</v>
      </c>
      <c r="M74" s="240">
        <v>1</v>
      </c>
      <c r="N74" s="230"/>
      <c r="O74" s="252"/>
      <c r="P74" s="255"/>
      <c r="Q74" s="237" t="s">
        <v>17</v>
      </c>
      <c r="R74" s="238">
        <v>1</v>
      </c>
      <c r="S74" s="239">
        <v>0</v>
      </c>
      <c r="T74" s="240">
        <v>1</v>
      </c>
    </row>
    <row r="75" spans="1:24" ht="17.399999999999999" thickBot="1" x14ac:dyDescent="0.35">
      <c r="A75" s="382"/>
      <c r="B75" s="374"/>
      <c r="C75" s="237" t="s">
        <v>7</v>
      </c>
      <c r="D75" s="238">
        <v>19</v>
      </c>
      <c r="E75" s="239">
        <v>4</v>
      </c>
      <c r="F75" s="240">
        <v>23</v>
      </c>
      <c r="H75" s="252"/>
      <c r="I75" s="255"/>
      <c r="J75" s="237" t="s">
        <v>7</v>
      </c>
      <c r="K75" s="238">
        <v>7</v>
      </c>
      <c r="L75" s="239">
        <v>6</v>
      </c>
      <c r="M75" s="240">
        <v>13</v>
      </c>
      <c r="N75" s="230"/>
      <c r="O75" s="256"/>
      <c r="P75" s="262" t="s">
        <v>29</v>
      </c>
      <c r="Q75" s="259"/>
      <c r="R75" s="248">
        <v>7</v>
      </c>
      <c r="S75" s="249">
        <v>2</v>
      </c>
      <c r="T75" s="250">
        <v>9</v>
      </c>
      <c r="U75" s="263">
        <f>D87+K87+R75</f>
        <v>317</v>
      </c>
      <c r="V75" s="263">
        <f>E87+L87+S75</f>
        <v>42</v>
      </c>
      <c r="W75" s="263">
        <f>U68+V68+U75+V75</f>
        <v>2249</v>
      </c>
      <c r="X75" s="263">
        <f>W75+W77</f>
        <v>2263</v>
      </c>
    </row>
    <row r="76" spans="1:24" x14ac:dyDescent="0.3">
      <c r="A76" s="382"/>
      <c r="B76" s="374"/>
      <c r="C76" s="237" t="s">
        <v>9</v>
      </c>
      <c r="D76" s="238">
        <v>14</v>
      </c>
      <c r="E76" s="239">
        <v>1</v>
      </c>
      <c r="F76" s="240">
        <v>15</v>
      </c>
      <c r="H76" s="252"/>
      <c r="I76" s="255"/>
      <c r="J76" s="237" t="s">
        <v>9</v>
      </c>
      <c r="K76" s="238">
        <v>8</v>
      </c>
      <c r="L76" s="239">
        <v>1</v>
      </c>
      <c r="M76" s="240">
        <v>9</v>
      </c>
      <c r="N76" s="230"/>
      <c r="U76" s="263">
        <f>U68+U75</f>
        <v>2012</v>
      </c>
      <c r="V76" s="263">
        <f>V68+V75</f>
        <v>237</v>
      </c>
    </row>
    <row r="77" spans="1:24" x14ac:dyDescent="0.3">
      <c r="A77" s="382"/>
      <c r="B77" s="374"/>
      <c r="C77" s="237" t="s">
        <v>10</v>
      </c>
      <c r="D77" s="238">
        <v>1</v>
      </c>
      <c r="E77" s="239">
        <v>1</v>
      </c>
      <c r="F77" s="240">
        <v>2</v>
      </c>
      <c r="H77" s="252"/>
      <c r="I77" s="255"/>
      <c r="J77" s="237" t="s">
        <v>11</v>
      </c>
      <c r="K77" s="238">
        <v>3</v>
      </c>
      <c r="L77" s="239">
        <v>0</v>
      </c>
      <c r="M77" s="240">
        <v>3</v>
      </c>
      <c r="N77" s="230"/>
      <c r="W77">
        <v>14</v>
      </c>
    </row>
    <row r="78" spans="1:24" x14ac:dyDescent="0.3">
      <c r="A78" s="382"/>
      <c r="B78" s="374"/>
      <c r="C78" s="237" t="s">
        <v>11</v>
      </c>
      <c r="D78" s="238">
        <v>11</v>
      </c>
      <c r="E78" s="239">
        <v>1</v>
      </c>
      <c r="F78" s="240">
        <v>12</v>
      </c>
      <c r="H78" s="252"/>
      <c r="I78" s="255"/>
      <c r="J78" s="237" t="s">
        <v>12</v>
      </c>
      <c r="K78" s="238">
        <v>20</v>
      </c>
      <c r="L78" s="239">
        <v>2</v>
      </c>
      <c r="M78" s="240">
        <v>22</v>
      </c>
      <c r="N78" s="230"/>
    </row>
    <row r="79" spans="1:24" x14ac:dyDescent="0.3">
      <c r="A79" s="382"/>
      <c r="B79" s="374"/>
      <c r="C79" s="237" t="s">
        <v>12</v>
      </c>
      <c r="D79" s="238">
        <v>23</v>
      </c>
      <c r="E79" s="239">
        <v>4</v>
      </c>
      <c r="F79" s="240">
        <v>27</v>
      </c>
      <c r="H79" s="252"/>
      <c r="I79" s="255"/>
      <c r="J79" s="237" t="s">
        <v>14</v>
      </c>
      <c r="K79" s="238">
        <v>3</v>
      </c>
      <c r="L79" s="239">
        <v>0</v>
      </c>
      <c r="M79" s="240">
        <v>3</v>
      </c>
      <c r="N79" s="230"/>
    </row>
    <row r="80" spans="1:24" x14ac:dyDescent="0.3">
      <c r="A80" s="382"/>
      <c r="B80" s="374"/>
      <c r="C80" s="237" t="s">
        <v>14</v>
      </c>
      <c r="D80" s="238">
        <v>4</v>
      </c>
      <c r="E80" s="239">
        <v>0</v>
      </c>
      <c r="F80" s="240">
        <v>4</v>
      </c>
      <c r="H80" s="252"/>
      <c r="I80" s="255"/>
      <c r="J80" s="237" t="s">
        <v>15</v>
      </c>
      <c r="K80" s="238">
        <v>1</v>
      </c>
      <c r="L80" s="239">
        <v>0</v>
      </c>
      <c r="M80" s="240">
        <v>1</v>
      </c>
      <c r="N80" s="230"/>
    </row>
    <row r="81" spans="1:25" x14ac:dyDescent="0.3">
      <c r="A81" s="382"/>
      <c r="B81" s="374"/>
      <c r="C81" s="237" t="s">
        <v>16</v>
      </c>
      <c r="D81" s="238">
        <v>11</v>
      </c>
      <c r="E81" s="239">
        <v>0</v>
      </c>
      <c r="F81" s="240">
        <v>11</v>
      </c>
      <c r="H81" s="252"/>
      <c r="I81" s="255"/>
      <c r="J81" s="237" t="s">
        <v>16</v>
      </c>
      <c r="K81" s="238">
        <v>11</v>
      </c>
      <c r="L81" s="239">
        <v>0</v>
      </c>
      <c r="M81" s="240">
        <v>11</v>
      </c>
      <c r="N81" s="230"/>
      <c r="O81" s="373" t="s">
        <v>98</v>
      </c>
      <c r="P81" s="374"/>
      <c r="Q81" s="374"/>
      <c r="R81" s="374"/>
      <c r="S81" s="374"/>
      <c r="U81" s="373" t="s">
        <v>103</v>
      </c>
      <c r="V81" s="374"/>
      <c r="W81" s="374"/>
      <c r="X81" s="374"/>
      <c r="Y81" s="230"/>
    </row>
    <row r="82" spans="1:25" ht="15" thickBot="1" x14ac:dyDescent="0.35">
      <c r="A82" s="382"/>
      <c r="B82" s="374"/>
      <c r="C82" s="237" t="s">
        <v>17</v>
      </c>
      <c r="D82" s="238">
        <v>13</v>
      </c>
      <c r="E82" s="239">
        <v>0</v>
      </c>
      <c r="F82" s="240">
        <v>13</v>
      </c>
      <c r="H82" s="252"/>
      <c r="I82" s="255"/>
      <c r="J82" s="237" t="s">
        <v>17</v>
      </c>
      <c r="K82" s="238">
        <v>6</v>
      </c>
      <c r="L82" s="239">
        <v>0</v>
      </c>
      <c r="M82" s="240">
        <v>6</v>
      </c>
      <c r="N82" s="230"/>
      <c r="O82" s="375" t="s">
        <v>82</v>
      </c>
      <c r="P82" s="374"/>
      <c r="Q82" s="374"/>
      <c r="R82" s="374"/>
      <c r="S82" s="374"/>
      <c r="U82" s="375" t="s">
        <v>82</v>
      </c>
      <c r="V82" s="374"/>
      <c r="W82" s="374"/>
      <c r="X82" s="374"/>
      <c r="Y82" s="230"/>
    </row>
    <row r="83" spans="1:25" ht="44.4" thickBot="1" x14ac:dyDescent="0.35">
      <c r="A83" s="382"/>
      <c r="B83" s="374"/>
      <c r="C83" s="237" t="s">
        <v>18</v>
      </c>
      <c r="D83" s="238">
        <v>3</v>
      </c>
      <c r="E83" s="239">
        <v>0</v>
      </c>
      <c r="F83" s="240">
        <v>3</v>
      </c>
      <c r="H83" s="252"/>
      <c r="I83" s="255"/>
      <c r="J83" s="237"/>
      <c r="K83" s="238"/>
      <c r="L83" s="239"/>
      <c r="M83" s="240"/>
      <c r="N83" s="230"/>
      <c r="O83" s="376" t="s">
        <v>99</v>
      </c>
      <c r="P83" s="377"/>
      <c r="Q83" s="383" t="s">
        <v>100</v>
      </c>
      <c r="R83" s="384"/>
      <c r="S83" s="379" t="s">
        <v>29</v>
      </c>
      <c r="U83" s="376" t="s">
        <v>99</v>
      </c>
      <c r="V83" s="377"/>
      <c r="W83" s="265" t="s">
        <v>104</v>
      </c>
      <c r="X83" s="379" t="s">
        <v>29</v>
      </c>
      <c r="Y83" s="230"/>
    </row>
    <row r="84" spans="1:25" ht="15" thickBot="1" x14ac:dyDescent="0.35">
      <c r="A84" s="382"/>
      <c r="B84" s="374"/>
      <c r="C84" s="237" t="s">
        <v>19</v>
      </c>
      <c r="D84" s="238">
        <v>3</v>
      </c>
      <c r="E84" s="239">
        <v>0</v>
      </c>
      <c r="F84" s="240">
        <v>3</v>
      </c>
      <c r="H84" s="252"/>
      <c r="I84" s="255"/>
      <c r="J84" s="237" t="s">
        <v>19</v>
      </c>
      <c r="K84" s="238">
        <v>5</v>
      </c>
      <c r="L84" s="239">
        <v>1</v>
      </c>
      <c r="M84" s="240">
        <v>6</v>
      </c>
      <c r="N84" s="230"/>
      <c r="O84" s="378"/>
      <c r="P84" s="372"/>
      <c r="Q84" s="231" t="s">
        <v>101</v>
      </c>
      <c r="R84" s="232" t="s">
        <v>102</v>
      </c>
      <c r="S84" s="380"/>
      <c r="U84" s="378"/>
      <c r="V84" s="372"/>
      <c r="W84" s="231" t="s">
        <v>101</v>
      </c>
      <c r="X84" s="380"/>
      <c r="Y84" s="230"/>
    </row>
    <row r="85" spans="1:25" x14ac:dyDescent="0.3">
      <c r="A85" s="382"/>
      <c r="B85" s="374"/>
      <c r="C85" s="237" t="s">
        <v>20</v>
      </c>
      <c r="D85" s="238">
        <v>9</v>
      </c>
      <c r="E85" s="239">
        <v>0</v>
      </c>
      <c r="F85" s="240">
        <v>9</v>
      </c>
      <c r="H85" s="252"/>
      <c r="I85" s="255"/>
      <c r="J85" s="237" t="s">
        <v>20</v>
      </c>
      <c r="K85" s="238">
        <v>7</v>
      </c>
      <c r="L85" s="239">
        <v>1</v>
      </c>
      <c r="M85" s="240">
        <v>8</v>
      </c>
      <c r="N85" s="230"/>
      <c r="O85" s="381" t="s">
        <v>27</v>
      </c>
      <c r="P85" s="233" t="s">
        <v>2</v>
      </c>
      <c r="Q85" s="234">
        <v>3</v>
      </c>
      <c r="R85" s="235">
        <v>2</v>
      </c>
      <c r="S85" s="236">
        <v>5</v>
      </c>
      <c r="U85" s="381" t="s">
        <v>27</v>
      </c>
      <c r="V85" s="233" t="s">
        <v>2</v>
      </c>
      <c r="W85" s="234">
        <v>1</v>
      </c>
      <c r="X85" s="236">
        <v>1</v>
      </c>
      <c r="Y85" s="230"/>
    </row>
    <row r="86" spans="1:25" ht="16.8" x14ac:dyDescent="0.3">
      <c r="A86" s="382"/>
      <c r="B86" s="374"/>
      <c r="C86" s="237" t="s">
        <v>21</v>
      </c>
      <c r="D86" s="238">
        <v>6</v>
      </c>
      <c r="E86" s="239">
        <v>0</v>
      </c>
      <c r="F86" s="240">
        <v>6</v>
      </c>
      <c r="H86" s="252"/>
      <c r="I86" s="255"/>
      <c r="J86" s="237" t="s">
        <v>21</v>
      </c>
      <c r="K86" s="238">
        <v>1</v>
      </c>
      <c r="L86" s="239">
        <v>0</v>
      </c>
      <c r="M86" s="240">
        <v>1</v>
      </c>
      <c r="O86" s="382"/>
      <c r="P86" s="237" t="s">
        <v>4</v>
      </c>
      <c r="Q86" s="238">
        <v>1</v>
      </c>
      <c r="R86" s="239">
        <v>0</v>
      </c>
      <c r="S86" s="240">
        <v>1</v>
      </c>
      <c r="U86" s="382"/>
      <c r="V86" s="237" t="s">
        <v>7</v>
      </c>
      <c r="W86" s="238">
        <v>2</v>
      </c>
      <c r="X86" s="240">
        <v>2</v>
      </c>
      <c r="Y86" s="230"/>
    </row>
    <row r="87" spans="1:25" ht="17.399999999999999" thickBot="1" x14ac:dyDescent="0.35">
      <c r="A87" s="378"/>
      <c r="B87" s="396" t="s">
        <v>29</v>
      </c>
      <c r="C87" s="372"/>
      <c r="D87" s="248">
        <v>185</v>
      </c>
      <c r="E87" s="249">
        <v>23</v>
      </c>
      <c r="F87" s="250">
        <v>208</v>
      </c>
      <c r="H87" s="256"/>
      <c r="I87" s="259" t="s">
        <v>29</v>
      </c>
      <c r="J87" s="260"/>
      <c r="K87" s="248">
        <v>125</v>
      </c>
      <c r="L87" s="249">
        <v>17</v>
      </c>
      <c r="M87" s="250">
        <v>142</v>
      </c>
      <c r="O87" s="382"/>
      <c r="P87" s="237" t="s">
        <v>7</v>
      </c>
      <c r="Q87" s="238">
        <v>2</v>
      </c>
      <c r="R87" s="239">
        <v>0</v>
      </c>
      <c r="S87" s="240">
        <v>2</v>
      </c>
      <c r="U87" s="382"/>
      <c r="V87" s="237" t="s">
        <v>18</v>
      </c>
      <c r="W87" s="238">
        <v>1</v>
      </c>
      <c r="X87" s="240">
        <v>1</v>
      </c>
      <c r="Y87" s="230"/>
    </row>
    <row r="88" spans="1:25" ht="15" thickBot="1" x14ac:dyDescent="0.35">
      <c r="O88" s="382"/>
      <c r="P88" s="237" t="s">
        <v>11</v>
      </c>
      <c r="Q88" s="238">
        <v>1</v>
      </c>
      <c r="R88" s="239">
        <v>0</v>
      </c>
      <c r="S88" s="240">
        <v>1</v>
      </c>
      <c r="U88" s="371" t="s">
        <v>29</v>
      </c>
      <c r="V88" s="372"/>
      <c r="W88" s="248">
        <v>4</v>
      </c>
      <c r="X88" s="250">
        <v>4</v>
      </c>
      <c r="Y88" s="230"/>
    </row>
    <row r="89" spans="1:25" x14ac:dyDescent="0.3">
      <c r="O89" s="382"/>
      <c r="P89" s="237" t="s">
        <v>17</v>
      </c>
      <c r="Q89" s="238">
        <v>1</v>
      </c>
      <c r="R89" s="239">
        <v>0</v>
      </c>
      <c r="S89" s="240">
        <v>1</v>
      </c>
    </row>
    <row r="90" spans="1:25" x14ac:dyDescent="0.3">
      <c r="O90" s="382"/>
      <c r="P90" s="237" t="s">
        <v>18</v>
      </c>
      <c r="Q90" s="238">
        <v>1</v>
      </c>
      <c r="R90" s="239">
        <v>0</v>
      </c>
      <c r="S90" s="240">
        <v>1</v>
      </c>
    </row>
    <row r="91" spans="1:25" ht="15" thickBot="1" x14ac:dyDescent="0.35">
      <c r="O91" s="371" t="s">
        <v>29</v>
      </c>
      <c r="P91" s="372"/>
      <c r="Q91" s="248">
        <v>9</v>
      </c>
      <c r="R91" s="249">
        <v>2</v>
      </c>
      <c r="S91" s="250">
        <v>11</v>
      </c>
    </row>
    <row r="93" spans="1:25" x14ac:dyDescent="0.3">
      <c r="Q93" t="s">
        <v>138</v>
      </c>
    </row>
    <row r="94" spans="1:25" x14ac:dyDescent="0.3">
      <c r="R94" t="s">
        <v>148</v>
      </c>
    </row>
  </sheetData>
  <mergeCells count="52">
    <mergeCell ref="A6:A26"/>
    <mergeCell ref="B6:B25"/>
    <mergeCell ref="A2:F2"/>
    <mergeCell ref="A3:F3"/>
    <mergeCell ref="A4:C5"/>
    <mergeCell ref="D4:E4"/>
    <mergeCell ref="F4:F5"/>
    <mergeCell ref="H2:M2"/>
    <mergeCell ref="H3:M3"/>
    <mergeCell ref="H4:J5"/>
    <mergeCell ref="K4:L4"/>
    <mergeCell ref="M4:M5"/>
    <mergeCell ref="I26:J26"/>
    <mergeCell ref="H27:H47"/>
    <mergeCell ref="I27:I46"/>
    <mergeCell ref="I47:J47"/>
    <mergeCell ref="A69:A87"/>
    <mergeCell ref="B69:B86"/>
    <mergeCell ref="B87:C87"/>
    <mergeCell ref="H6:H26"/>
    <mergeCell ref="I6:I25"/>
    <mergeCell ref="B26:C26"/>
    <mergeCell ref="A27:A47"/>
    <mergeCell ref="B27:B46"/>
    <mergeCell ref="B47:C47"/>
    <mergeCell ref="A48:A68"/>
    <mergeCell ref="B48:B67"/>
    <mergeCell ref="B68:C68"/>
    <mergeCell ref="P26:Q26"/>
    <mergeCell ref="O27:O47"/>
    <mergeCell ref="P27:P46"/>
    <mergeCell ref="P47:Q47"/>
    <mergeCell ref="O2:T2"/>
    <mergeCell ref="O3:T3"/>
    <mergeCell ref="O4:Q5"/>
    <mergeCell ref="R4:S4"/>
    <mergeCell ref="T4:T5"/>
    <mergeCell ref="O6:O26"/>
    <mergeCell ref="P6:P25"/>
    <mergeCell ref="O91:P91"/>
    <mergeCell ref="U81:X81"/>
    <mergeCell ref="U82:X82"/>
    <mergeCell ref="U83:V84"/>
    <mergeCell ref="X83:X84"/>
    <mergeCell ref="U85:U87"/>
    <mergeCell ref="O81:S81"/>
    <mergeCell ref="O82:S82"/>
    <mergeCell ref="U88:V88"/>
    <mergeCell ref="O83:P84"/>
    <mergeCell ref="Q83:R83"/>
    <mergeCell ref="S83:S84"/>
    <mergeCell ref="O85:O9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63"/>
  <sheetViews>
    <sheetView workbookViewId="0">
      <selection activeCell="C11" sqref="C11"/>
    </sheetView>
  </sheetViews>
  <sheetFormatPr defaultRowHeight="14.4" x14ac:dyDescent="0.3"/>
  <sheetData>
    <row r="1" spans="1:43" x14ac:dyDescent="0.3">
      <c r="A1" s="373"/>
      <c r="B1" s="374"/>
      <c r="C1" s="374"/>
      <c r="D1" s="374"/>
      <c r="E1" s="374"/>
      <c r="I1" s="373"/>
      <c r="J1" s="374"/>
      <c r="K1" s="374"/>
      <c r="L1" s="374"/>
    </row>
    <row r="2" spans="1:43" ht="15" thickBot="1" x14ac:dyDescent="0.35">
      <c r="A2" s="375"/>
      <c r="B2" s="374"/>
      <c r="C2" s="374"/>
      <c r="D2" s="374"/>
      <c r="E2" s="374"/>
      <c r="I2" s="375"/>
      <c r="J2" s="374"/>
      <c r="K2" s="374"/>
      <c r="L2" s="374"/>
    </row>
    <row r="3" spans="1:43" ht="44.4" thickBot="1" x14ac:dyDescent="0.35">
      <c r="A3" s="376" t="s">
        <v>99</v>
      </c>
      <c r="B3" s="377"/>
      <c r="C3" s="383" t="s">
        <v>100</v>
      </c>
      <c r="D3" s="384"/>
      <c r="E3" s="379" t="s">
        <v>29</v>
      </c>
      <c r="I3" s="376" t="s">
        <v>99</v>
      </c>
      <c r="J3" s="377"/>
      <c r="K3" s="309" t="s">
        <v>104</v>
      </c>
      <c r="L3" s="379" t="s">
        <v>29</v>
      </c>
    </row>
    <row r="4" spans="1:43" ht="15" thickBot="1" x14ac:dyDescent="0.35">
      <c r="A4" s="378"/>
      <c r="B4" s="372"/>
      <c r="C4" s="231" t="s">
        <v>101</v>
      </c>
      <c r="D4" s="232" t="s">
        <v>102</v>
      </c>
      <c r="E4" s="380"/>
      <c r="I4" s="378"/>
      <c r="J4" s="372"/>
      <c r="K4" s="231" t="s">
        <v>101</v>
      </c>
      <c r="L4" s="380"/>
      <c r="AB4" s="263">
        <f>AG61+AJ42+AG112+Y163</f>
        <v>447</v>
      </c>
    </row>
    <row r="5" spans="1:43" x14ac:dyDescent="0.3">
      <c r="A5" s="381" t="s">
        <v>27</v>
      </c>
      <c r="B5" s="233" t="s">
        <v>2</v>
      </c>
      <c r="C5" s="234">
        <v>3</v>
      </c>
      <c r="D5" s="235">
        <v>2</v>
      </c>
      <c r="E5" s="236">
        <v>5</v>
      </c>
      <c r="I5" s="381" t="s">
        <v>27</v>
      </c>
      <c r="J5" s="233" t="s">
        <v>2</v>
      </c>
      <c r="K5" s="234">
        <v>1</v>
      </c>
      <c r="L5" s="236">
        <v>1</v>
      </c>
    </row>
    <row r="6" spans="1:43" ht="16.8" x14ac:dyDescent="0.3">
      <c r="A6" s="382"/>
      <c r="B6" s="237" t="s">
        <v>4</v>
      </c>
      <c r="C6" s="238">
        <v>1</v>
      </c>
      <c r="D6" s="239">
        <v>0</v>
      </c>
      <c r="E6" s="240">
        <v>1</v>
      </c>
      <c r="I6" s="382"/>
      <c r="J6" s="237" t="s">
        <v>7</v>
      </c>
      <c r="K6" s="238">
        <v>2</v>
      </c>
      <c r="L6" s="240">
        <v>2</v>
      </c>
      <c r="P6" s="263"/>
    </row>
    <row r="7" spans="1:43" ht="16.8" x14ac:dyDescent="0.3">
      <c r="A7" s="382"/>
      <c r="B7" s="237" t="s">
        <v>7</v>
      </c>
      <c r="C7" s="238">
        <v>2</v>
      </c>
      <c r="D7" s="239">
        <v>0</v>
      </c>
      <c r="E7" s="240">
        <v>2</v>
      </c>
      <c r="I7" s="382"/>
      <c r="J7" s="237" t="s">
        <v>18</v>
      </c>
      <c r="K7" s="238">
        <v>1</v>
      </c>
      <c r="L7" s="240">
        <v>1</v>
      </c>
      <c r="P7" s="263"/>
      <c r="AB7" s="263">
        <f>AJ42+AI93+AP93</f>
        <v>4</v>
      </c>
    </row>
    <row r="8" spans="1:43" ht="15" thickBot="1" x14ac:dyDescent="0.35">
      <c r="A8" s="382"/>
      <c r="B8" s="237" t="s">
        <v>11</v>
      </c>
      <c r="C8" s="238">
        <v>1</v>
      </c>
      <c r="D8" s="239">
        <v>0</v>
      </c>
      <c r="E8" s="240">
        <v>1</v>
      </c>
      <c r="I8" s="371" t="s">
        <v>29</v>
      </c>
      <c r="J8" s="372"/>
      <c r="K8" s="248">
        <v>4</v>
      </c>
      <c r="L8" s="250">
        <v>4</v>
      </c>
      <c r="AB8">
        <f>D12</f>
        <v>1</v>
      </c>
    </row>
    <row r="9" spans="1:43" x14ac:dyDescent="0.3">
      <c r="A9" s="382"/>
      <c r="B9" s="237" t="s">
        <v>17</v>
      </c>
      <c r="C9" s="238">
        <v>1</v>
      </c>
      <c r="D9" s="239">
        <v>0</v>
      </c>
      <c r="E9" s="240">
        <v>1</v>
      </c>
      <c r="AB9" s="263">
        <f>AB4+AB7+AB8</f>
        <v>452</v>
      </c>
    </row>
    <row r="10" spans="1:43" x14ac:dyDescent="0.3">
      <c r="A10" s="382"/>
      <c r="B10" s="237" t="s">
        <v>18</v>
      </c>
      <c r="C10" s="238">
        <v>1</v>
      </c>
      <c r="D10" s="239">
        <v>0</v>
      </c>
      <c r="E10" s="240">
        <v>1</v>
      </c>
    </row>
    <row r="11" spans="1:43" ht="15" thickBot="1" x14ac:dyDescent="0.35">
      <c r="A11" s="371" t="s">
        <v>29</v>
      </c>
      <c r="B11" s="372"/>
      <c r="C11" s="248">
        <v>9</v>
      </c>
      <c r="D11" s="249">
        <v>2</v>
      </c>
      <c r="E11" s="250">
        <v>11</v>
      </c>
    </row>
    <row r="12" spans="1:43" x14ac:dyDescent="0.3">
      <c r="D12">
        <v>1</v>
      </c>
      <c r="E12" t="s">
        <v>146</v>
      </c>
    </row>
    <row r="13" spans="1:43" x14ac:dyDescent="0.3">
      <c r="A13" s="306" t="s">
        <v>112</v>
      </c>
      <c r="D13">
        <v>1</v>
      </c>
      <c r="E13" t="s">
        <v>147</v>
      </c>
    </row>
    <row r="15" spans="1:43" x14ac:dyDescent="0.3">
      <c r="A15" s="438" t="s">
        <v>105</v>
      </c>
      <c r="B15" s="428"/>
      <c r="C15" s="428"/>
      <c r="D15" s="428"/>
      <c r="E15" s="428"/>
      <c r="F15" s="428"/>
      <c r="G15" s="428"/>
      <c r="I15" s="438" t="s">
        <v>109</v>
      </c>
      <c r="J15" s="428"/>
      <c r="K15" s="428"/>
      <c r="L15" s="428"/>
      <c r="M15" s="428"/>
      <c r="N15" s="428"/>
      <c r="O15" s="428"/>
      <c r="Q15" s="412" t="s">
        <v>109</v>
      </c>
      <c r="R15" s="402"/>
      <c r="S15" s="402"/>
      <c r="T15" s="402"/>
      <c r="U15" s="402"/>
      <c r="V15" s="402"/>
      <c r="W15" s="402"/>
      <c r="Y15" s="412" t="s">
        <v>109</v>
      </c>
      <c r="Z15" s="402"/>
      <c r="AA15" s="402"/>
      <c r="AB15" s="402"/>
      <c r="AC15" s="402"/>
      <c r="AD15" s="402"/>
      <c r="AE15" s="402"/>
      <c r="AG15" s="412" t="s">
        <v>127</v>
      </c>
      <c r="AH15" s="402"/>
      <c r="AI15" s="402"/>
      <c r="AJ15" s="402"/>
      <c r="AK15" s="402"/>
      <c r="AM15" s="412" t="s">
        <v>136</v>
      </c>
      <c r="AN15" s="402"/>
      <c r="AO15" s="402"/>
      <c r="AP15" s="402"/>
      <c r="AQ15" s="307"/>
    </row>
    <row r="16" spans="1:43" ht="15" thickBot="1" x14ac:dyDescent="0.35">
      <c r="A16" s="439" t="s">
        <v>82</v>
      </c>
      <c r="B16" s="428"/>
      <c r="C16" s="428"/>
      <c r="D16" s="428"/>
      <c r="E16" s="428"/>
      <c r="F16" s="428"/>
      <c r="G16" s="428"/>
      <c r="I16" s="439" t="s">
        <v>82</v>
      </c>
      <c r="J16" s="428"/>
      <c r="K16" s="428"/>
      <c r="L16" s="428"/>
      <c r="M16" s="428"/>
      <c r="N16" s="428"/>
      <c r="O16" s="428"/>
      <c r="Q16" s="401" t="s">
        <v>82</v>
      </c>
      <c r="R16" s="402"/>
      <c r="S16" s="402"/>
      <c r="T16" s="402"/>
      <c r="U16" s="402"/>
      <c r="V16" s="402"/>
      <c r="W16" s="402"/>
      <c r="Y16" s="401" t="s">
        <v>82</v>
      </c>
      <c r="Z16" s="402"/>
      <c r="AA16" s="402"/>
      <c r="AB16" s="402"/>
      <c r="AC16" s="402"/>
      <c r="AD16" s="402"/>
      <c r="AE16" s="402"/>
      <c r="AG16" s="401" t="s">
        <v>82</v>
      </c>
      <c r="AH16" s="402"/>
      <c r="AI16" s="402"/>
      <c r="AJ16" s="402"/>
      <c r="AK16" s="402"/>
      <c r="AM16" s="401" t="s">
        <v>82</v>
      </c>
      <c r="AN16" s="402"/>
      <c r="AO16" s="402"/>
      <c r="AP16" s="402"/>
      <c r="AQ16" s="307"/>
    </row>
    <row r="17" spans="1:43" ht="28.8" customHeight="1" thickBot="1" x14ac:dyDescent="0.35">
      <c r="A17" s="440" t="s">
        <v>106</v>
      </c>
      <c r="B17" s="441"/>
      <c r="C17" s="441"/>
      <c r="D17" s="442"/>
      <c r="E17" s="444" t="s">
        <v>107</v>
      </c>
      <c r="F17" s="445"/>
      <c r="G17" s="446" t="s">
        <v>29</v>
      </c>
      <c r="I17" s="440" t="s">
        <v>110</v>
      </c>
      <c r="J17" s="441"/>
      <c r="K17" s="441"/>
      <c r="L17" s="442"/>
      <c r="M17" s="444" t="s">
        <v>111</v>
      </c>
      <c r="N17" s="445"/>
      <c r="O17" s="446" t="s">
        <v>29</v>
      </c>
      <c r="Q17" s="415" t="s">
        <v>110</v>
      </c>
      <c r="R17" s="416"/>
      <c r="S17" s="416"/>
      <c r="T17" s="404"/>
      <c r="U17" s="425" t="s">
        <v>111</v>
      </c>
      <c r="V17" s="426"/>
      <c r="W17" s="407" t="s">
        <v>29</v>
      </c>
      <c r="Y17" s="415" t="s">
        <v>110</v>
      </c>
      <c r="Z17" s="416"/>
      <c r="AA17" s="416"/>
      <c r="AB17" s="404"/>
      <c r="AC17" s="425" t="s">
        <v>111</v>
      </c>
      <c r="AD17" s="426"/>
      <c r="AE17" s="407" t="s">
        <v>29</v>
      </c>
      <c r="AG17" s="403" t="s">
        <v>99</v>
      </c>
      <c r="AH17" s="404"/>
      <c r="AI17" s="425" t="s">
        <v>128</v>
      </c>
      <c r="AJ17" s="426"/>
      <c r="AK17" s="407" t="s">
        <v>29</v>
      </c>
      <c r="AM17" s="403" t="s">
        <v>99</v>
      </c>
      <c r="AN17" s="404"/>
      <c r="AO17" s="308" t="s">
        <v>137</v>
      </c>
      <c r="AP17" s="407" t="s">
        <v>29</v>
      </c>
      <c r="AQ17" s="307"/>
    </row>
    <row r="18" spans="1:43" ht="15" thickBot="1" x14ac:dyDescent="0.35">
      <c r="A18" s="443"/>
      <c r="B18" s="434"/>
      <c r="C18" s="434"/>
      <c r="D18" s="437"/>
      <c r="E18" s="266" t="s">
        <v>108</v>
      </c>
      <c r="F18" s="267" t="s">
        <v>88</v>
      </c>
      <c r="G18" s="447"/>
      <c r="I18" s="443"/>
      <c r="J18" s="434"/>
      <c r="K18" s="434"/>
      <c r="L18" s="437"/>
      <c r="M18" s="266" t="s">
        <v>108</v>
      </c>
      <c r="N18" s="267" t="s">
        <v>88</v>
      </c>
      <c r="O18" s="447"/>
      <c r="Q18" s="405"/>
      <c r="R18" s="417"/>
      <c r="S18" s="417"/>
      <c r="T18" s="406"/>
      <c r="U18" s="286" t="s">
        <v>108</v>
      </c>
      <c r="V18" s="287" t="s">
        <v>88</v>
      </c>
      <c r="W18" s="408"/>
      <c r="Y18" s="405"/>
      <c r="Z18" s="417"/>
      <c r="AA18" s="417"/>
      <c r="AB18" s="406"/>
      <c r="AC18" s="286" t="s">
        <v>108</v>
      </c>
      <c r="AD18" s="287" t="s">
        <v>88</v>
      </c>
      <c r="AE18" s="408"/>
      <c r="AG18" s="405"/>
      <c r="AH18" s="406"/>
      <c r="AI18" s="286" t="s">
        <v>129</v>
      </c>
      <c r="AJ18" s="287" t="s">
        <v>101</v>
      </c>
      <c r="AK18" s="408"/>
      <c r="AM18" s="405"/>
      <c r="AN18" s="406"/>
      <c r="AO18" s="286" t="s">
        <v>129</v>
      </c>
      <c r="AP18" s="408"/>
      <c r="AQ18" s="307"/>
    </row>
    <row r="19" spans="1:43" ht="15" thickBot="1" x14ac:dyDescent="0.35">
      <c r="A19" s="448"/>
      <c r="B19" s="427" t="s">
        <v>86</v>
      </c>
      <c r="C19" s="430" t="s">
        <v>27</v>
      </c>
      <c r="D19" s="268" t="s">
        <v>0</v>
      </c>
      <c r="E19" s="269">
        <v>6</v>
      </c>
      <c r="F19" s="270">
        <v>440</v>
      </c>
      <c r="G19" s="271">
        <v>446</v>
      </c>
      <c r="I19" s="448"/>
      <c r="J19" s="427" t="s">
        <v>86</v>
      </c>
      <c r="K19" s="430" t="s">
        <v>27</v>
      </c>
      <c r="L19" s="268" t="s">
        <v>0</v>
      </c>
      <c r="M19" s="269">
        <v>1</v>
      </c>
      <c r="N19" s="270">
        <v>216</v>
      </c>
      <c r="O19" s="271">
        <v>217</v>
      </c>
      <c r="Q19" s="418"/>
      <c r="R19" s="419" t="s">
        <v>86</v>
      </c>
      <c r="S19" s="421" t="s">
        <v>27</v>
      </c>
      <c r="T19" s="288" t="s">
        <v>0</v>
      </c>
      <c r="U19" s="289">
        <v>0</v>
      </c>
      <c r="V19" s="290">
        <v>52</v>
      </c>
      <c r="W19" s="291">
        <v>52</v>
      </c>
      <c r="Y19" s="418"/>
      <c r="Z19" s="419" t="s">
        <v>86</v>
      </c>
      <c r="AA19" s="421" t="s">
        <v>27</v>
      </c>
      <c r="AB19" s="288" t="s">
        <v>0</v>
      </c>
      <c r="AC19" s="289">
        <v>1</v>
      </c>
      <c r="AD19" s="290">
        <v>26</v>
      </c>
      <c r="AE19" s="291">
        <v>27</v>
      </c>
      <c r="AG19" s="409" t="s">
        <v>27</v>
      </c>
      <c r="AH19" s="288" t="s">
        <v>0</v>
      </c>
      <c r="AI19" s="289">
        <v>10905</v>
      </c>
      <c r="AJ19" s="290">
        <v>0</v>
      </c>
      <c r="AK19" s="291">
        <v>10905</v>
      </c>
      <c r="AM19" s="409" t="s">
        <v>27</v>
      </c>
      <c r="AN19" s="288" t="s">
        <v>0</v>
      </c>
      <c r="AO19" s="289">
        <v>13</v>
      </c>
      <c r="AP19" s="291">
        <v>13</v>
      </c>
      <c r="AQ19" s="307"/>
    </row>
    <row r="20" spans="1:43" x14ac:dyDescent="0.3">
      <c r="A20" s="449"/>
      <c r="B20" s="428"/>
      <c r="C20" s="428"/>
      <c r="D20" s="272" t="s">
        <v>1</v>
      </c>
      <c r="E20" s="273">
        <v>0</v>
      </c>
      <c r="F20" s="274">
        <v>8</v>
      </c>
      <c r="G20" s="275">
        <v>8</v>
      </c>
      <c r="I20" s="449"/>
      <c r="J20" s="428"/>
      <c r="K20" s="428"/>
      <c r="L20" s="272" t="s">
        <v>1</v>
      </c>
      <c r="M20" s="273">
        <v>0</v>
      </c>
      <c r="N20" s="274">
        <v>5</v>
      </c>
      <c r="O20" s="275">
        <v>5</v>
      </c>
      <c r="Q20" s="410"/>
      <c r="R20" s="402"/>
      <c r="S20" s="402"/>
      <c r="T20" s="292" t="s">
        <v>1</v>
      </c>
      <c r="U20" s="293">
        <v>0</v>
      </c>
      <c r="V20" s="294">
        <v>2</v>
      </c>
      <c r="W20" s="295">
        <v>2</v>
      </c>
      <c r="Y20" s="410"/>
      <c r="Z20" s="402"/>
      <c r="AA20" s="402"/>
      <c r="AB20" s="292" t="s">
        <v>1</v>
      </c>
      <c r="AC20" s="293">
        <v>0</v>
      </c>
      <c r="AD20" s="294">
        <v>1</v>
      </c>
      <c r="AE20" s="295">
        <v>1</v>
      </c>
      <c r="AG20" s="410"/>
      <c r="AH20" s="292" t="s">
        <v>1</v>
      </c>
      <c r="AI20" s="293">
        <v>285</v>
      </c>
      <c r="AJ20" s="294">
        <v>0</v>
      </c>
      <c r="AK20" s="295">
        <v>285</v>
      </c>
      <c r="AM20" s="410"/>
      <c r="AN20" s="292" t="s">
        <v>2</v>
      </c>
      <c r="AO20" s="293">
        <v>18</v>
      </c>
      <c r="AP20" s="295">
        <v>18</v>
      </c>
      <c r="AQ20" s="307"/>
    </row>
    <row r="21" spans="1:43" ht="16.8" x14ac:dyDescent="0.3">
      <c r="A21" s="449"/>
      <c r="B21" s="428"/>
      <c r="C21" s="428"/>
      <c r="D21" s="272" t="s">
        <v>2</v>
      </c>
      <c r="E21" s="273">
        <v>9</v>
      </c>
      <c r="F21" s="274">
        <v>971</v>
      </c>
      <c r="G21" s="275">
        <v>980</v>
      </c>
      <c r="I21" s="449"/>
      <c r="J21" s="428"/>
      <c r="K21" s="428"/>
      <c r="L21" s="272" t="s">
        <v>2</v>
      </c>
      <c r="M21" s="273">
        <v>5</v>
      </c>
      <c r="N21" s="274">
        <v>612</v>
      </c>
      <c r="O21" s="275">
        <v>617</v>
      </c>
      <c r="Q21" s="410"/>
      <c r="R21" s="402"/>
      <c r="S21" s="402"/>
      <c r="T21" s="292" t="s">
        <v>2</v>
      </c>
      <c r="U21" s="293">
        <v>1</v>
      </c>
      <c r="V21" s="294">
        <v>168</v>
      </c>
      <c r="W21" s="295">
        <v>169</v>
      </c>
      <c r="Y21" s="410"/>
      <c r="Z21" s="402"/>
      <c r="AA21" s="402"/>
      <c r="AB21" s="292" t="s">
        <v>2</v>
      </c>
      <c r="AC21" s="293">
        <v>0</v>
      </c>
      <c r="AD21" s="294">
        <v>56</v>
      </c>
      <c r="AE21" s="295">
        <v>56</v>
      </c>
      <c r="AG21" s="410"/>
      <c r="AH21" s="292" t="s">
        <v>2</v>
      </c>
      <c r="AI21" s="293">
        <v>32785</v>
      </c>
      <c r="AJ21" s="294">
        <v>0</v>
      </c>
      <c r="AK21" s="295">
        <v>32785</v>
      </c>
      <c r="AM21" s="410"/>
      <c r="AN21" s="292" t="s">
        <v>3</v>
      </c>
      <c r="AO21" s="293">
        <v>4</v>
      </c>
      <c r="AP21" s="295">
        <v>4</v>
      </c>
      <c r="AQ21" s="307"/>
    </row>
    <row r="22" spans="1:43" ht="16.8" x14ac:dyDescent="0.3">
      <c r="A22" s="449"/>
      <c r="B22" s="428"/>
      <c r="C22" s="428"/>
      <c r="D22" s="272" t="s">
        <v>3</v>
      </c>
      <c r="E22" s="273">
        <v>3</v>
      </c>
      <c r="F22" s="274">
        <v>103</v>
      </c>
      <c r="G22" s="275">
        <v>106</v>
      </c>
      <c r="I22" s="449"/>
      <c r="J22" s="428"/>
      <c r="K22" s="428"/>
      <c r="L22" s="272" t="s">
        <v>3</v>
      </c>
      <c r="M22" s="273">
        <v>2</v>
      </c>
      <c r="N22" s="274">
        <v>71</v>
      </c>
      <c r="O22" s="275">
        <v>73</v>
      </c>
      <c r="Q22" s="410"/>
      <c r="R22" s="402"/>
      <c r="S22" s="402"/>
      <c r="T22" s="292" t="s">
        <v>3</v>
      </c>
      <c r="U22" s="293">
        <v>2</v>
      </c>
      <c r="V22" s="294">
        <v>21</v>
      </c>
      <c r="W22" s="295">
        <v>23</v>
      </c>
      <c r="Y22" s="410"/>
      <c r="Z22" s="402"/>
      <c r="AA22" s="402"/>
      <c r="AB22" s="292" t="s">
        <v>3</v>
      </c>
      <c r="AC22" s="293">
        <v>0</v>
      </c>
      <c r="AD22" s="294">
        <v>6</v>
      </c>
      <c r="AE22" s="295">
        <v>6</v>
      </c>
      <c r="AG22" s="410"/>
      <c r="AH22" s="292" t="s">
        <v>3</v>
      </c>
      <c r="AI22" s="293">
        <v>3105</v>
      </c>
      <c r="AJ22" s="294">
        <v>0</v>
      </c>
      <c r="AK22" s="295">
        <v>3105</v>
      </c>
      <c r="AM22" s="410"/>
      <c r="AN22" s="292" t="s">
        <v>4</v>
      </c>
      <c r="AO22" s="293">
        <v>17</v>
      </c>
      <c r="AP22" s="295">
        <v>17</v>
      </c>
      <c r="AQ22" s="307"/>
    </row>
    <row r="23" spans="1:43" ht="16.8" x14ac:dyDescent="0.3">
      <c r="A23" s="449"/>
      <c r="B23" s="428"/>
      <c r="C23" s="428"/>
      <c r="D23" s="272" t="s">
        <v>4</v>
      </c>
      <c r="E23" s="273">
        <v>10</v>
      </c>
      <c r="F23" s="274">
        <v>417</v>
      </c>
      <c r="G23" s="275">
        <v>427</v>
      </c>
      <c r="I23" s="449"/>
      <c r="J23" s="428"/>
      <c r="K23" s="428"/>
      <c r="L23" s="272" t="s">
        <v>4</v>
      </c>
      <c r="M23" s="273">
        <v>6</v>
      </c>
      <c r="N23" s="274">
        <v>242</v>
      </c>
      <c r="O23" s="275">
        <v>248</v>
      </c>
      <c r="Q23" s="410"/>
      <c r="R23" s="402"/>
      <c r="S23" s="402"/>
      <c r="T23" s="292" t="s">
        <v>4</v>
      </c>
      <c r="U23" s="293">
        <v>1</v>
      </c>
      <c r="V23" s="294">
        <v>88</v>
      </c>
      <c r="W23" s="295">
        <v>89</v>
      </c>
      <c r="Y23" s="410"/>
      <c r="Z23" s="402"/>
      <c r="AA23" s="402"/>
      <c r="AB23" s="292" t="s">
        <v>4</v>
      </c>
      <c r="AC23" s="293">
        <v>0</v>
      </c>
      <c r="AD23" s="294">
        <v>31</v>
      </c>
      <c r="AE23" s="295">
        <v>31</v>
      </c>
      <c r="AG23" s="410"/>
      <c r="AH23" s="292" t="s">
        <v>4</v>
      </c>
      <c r="AI23" s="293">
        <v>14033</v>
      </c>
      <c r="AJ23" s="294">
        <v>1</v>
      </c>
      <c r="AK23" s="295">
        <v>14034</v>
      </c>
      <c r="AM23" s="410"/>
      <c r="AN23" s="292" t="s">
        <v>5</v>
      </c>
      <c r="AO23" s="293">
        <v>3</v>
      </c>
      <c r="AP23" s="295">
        <v>3</v>
      </c>
      <c r="AQ23" s="307"/>
    </row>
    <row r="24" spans="1:43" ht="16.8" x14ac:dyDescent="0.3">
      <c r="A24" s="449"/>
      <c r="B24" s="428"/>
      <c r="C24" s="428"/>
      <c r="D24" s="272" t="s">
        <v>5</v>
      </c>
      <c r="E24" s="273">
        <v>1</v>
      </c>
      <c r="F24" s="274">
        <v>135</v>
      </c>
      <c r="G24" s="275">
        <v>136</v>
      </c>
      <c r="I24" s="449"/>
      <c r="J24" s="428"/>
      <c r="K24" s="428"/>
      <c r="L24" s="272" t="s">
        <v>5</v>
      </c>
      <c r="M24" s="273">
        <v>1</v>
      </c>
      <c r="N24" s="274">
        <v>61</v>
      </c>
      <c r="O24" s="275">
        <v>62</v>
      </c>
      <c r="Q24" s="410"/>
      <c r="R24" s="402"/>
      <c r="S24" s="402"/>
      <c r="T24" s="292" t="s">
        <v>5</v>
      </c>
      <c r="U24" s="293">
        <v>0</v>
      </c>
      <c r="V24" s="294">
        <v>15</v>
      </c>
      <c r="W24" s="295">
        <v>15</v>
      </c>
      <c r="Y24" s="410"/>
      <c r="Z24" s="402"/>
      <c r="AA24" s="402"/>
      <c r="AB24" s="292" t="s">
        <v>5</v>
      </c>
      <c r="AC24" s="293">
        <v>0</v>
      </c>
      <c r="AD24" s="294">
        <v>3</v>
      </c>
      <c r="AE24" s="295">
        <v>3</v>
      </c>
      <c r="AG24" s="410"/>
      <c r="AH24" s="292" t="s">
        <v>5</v>
      </c>
      <c r="AI24" s="293">
        <v>3455</v>
      </c>
      <c r="AJ24" s="294">
        <v>0</v>
      </c>
      <c r="AK24" s="295">
        <v>3455</v>
      </c>
      <c r="AM24" s="410"/>
      <c r="AN24" s="292" t="s">
        <v>7</v>
      </c>
      <c r="AO24" s="293">
        <v>10</v>
      </c>
      <c r="AP24" s="295">
        <v>10</v>
      </c>
      <c r="AQ24" s="307"/>
    </row>
    <row r="25" spans="1:43" x14ac:dyDescent="0.3">
      <c r="A25" s="449"/>
      <c r="B25" s="428"/>
      <c r="C25" s="428"/>
      <c r="D25" s="272" t="s">
        <v>6</v>
      </c>
      <c r="E25" s="273">
        <v>0</v>
      </c>
      <c r="F25" s="274">
        <v>143</v>
      </c>
      <c r="G25" s="275">
        <v>143</v>
      </c>
      <c r="I25" s="449"/>
      <c r="J25" s="428"/>
      <c r="K25" s="428"/>
      <c r="L25" s="272" t="s">
        <v>6</v>
      </c>
      <c r="M25" s="273">
        <v>1</v>
      </c>
      <c r="N25" s="274">
        <v>201</v>
      </c>
      <c r="O25" s="275">
        <v>202</v>
      </c>
      <c r="Q25" s="410"/>
      <c r="R25" s="402"/>
      <c r="S25" s="402"/>
      <c r="T25" s="292" t="s">
        <v>6</v>
      </c>
      <c r="U25" s="293">
        <v>0</v>
      </c>
      <c r="V25" s="294">
        <v>31</v>
      </c>
      <c r="W25" s="295">
        <v>31</v>
      </c>
      <c r="Y25" s="410"/>
      <c r="Z25" s="402"/>
      <c r="AA25" s="402"/>
      <c r="AB25" s="292" t="s">
        <v>6</v>
      </c>
      <c r="AC25" s="293">
        <v>0</v>
      </c>
      <c r="AD25" s="294">
        <v>9</v>
      </c>
      <c r="AE25" s="295">
        <v>9</v>
      </c>
      <c r="AG25" s="410"/>
      <c r="AH25" s="292" t="s">
        <v>6</v>
      </c>
      <c r="AI25" s="293">
        <v>8282</v>
      </c>
      <c r="AJ25" s="294">
        <v>0</v>
      </c>
      <c r="AK25" s="295">
        <v>8282</v>
      </c>
      <c r="AM25" s="410"/>
      <c r="AN25" s="292" t="s">
        <v>9</v>
      </c>
      <c r="AO25" s="293">
        <v>9</v>
      </c>
      <c r="AP25" s="295">
        <v>9</v>
      </c>
      <c r="AQ25" s="307"/>
    </row>
    <row r="26" spans="1:43" ht="16.8" x14ac:dyDescent="0.3">
      <c r="A26" s="449"/>
      <c r="B26" s="428"/>
      <c r="C26" s="428"/>
      <c r="D26" s="272" t="s">
        <v>7</v>
      </c>
      <c r="E26" s="273">
        <v>4</v>
      </c>
      <c r="F26" s="274">
        <v>679</v>
      </c>
      <c r="G26" s="275">
        <v>683</v>
      </c>
      <c r="I26" s="449"/>
      <c r="J26" s="428"/>
      <c r="K26" s="428"/>
      <c r="L26" s="272" t="s">
        <v>7</v>
      </c>
      <c r="M26" s="273">
        <v>3</v>
      </c>
      <c r="N26" s="274">
        <v>203</v>
      </c>
      <c r="O26" s="275">
        <v>206</v>
      </c>
      <c r="Q26" s="410"/>
      <c r="R26" s="402"/>
      <c r="S26" s="402"/>
      <c r="T26" s="292" t="s">
        <v>7</v>
      </c>
      <c r="U26" s="293">
        <v>1</v>
      </c>
      <c r="V26" s="294">
        <v>82</v>
      </c>
      <c r="W26" s="295">
        <v>83</v>
      </c>
      <c r="Y26" s="410"/>
      <c r="Z26" s="402"/>
      <c r="AA26" s="402"/>
      <c r="AB26" s="292" t="s">
        <v>7</v>
      </c>
      <c r="AC26" s="293">
        <v>0</v>
      </c>
      <c r="AD26" s="294">
        <v>22</v>
      </c>
      <c r="AE26" s="295">
        <v>22</v>
      </c>
      <c r="AG26" s="410"/>
      <c r="AH26" s="292" t="s">
        <v>7</v>
      </c>
      <c r="AI26" s="293">
        <v>17406</v>
      </c>
      <c r="AJ26" s="294">
        <v>0</v>
      </c>
      <c r="AK26" s="295">
        <v>17406</v>
      </c>
      <c r="AM26" s="410"/>
      <c r="AN26" s="292" t="s">
        <v>10</v>
      </c>
      <c r="AO26" s="293">
        <v>1</v>
      </c>
      <c r="AP26" s="295">
        <v>1</v>
      </c>
      <c r="AQ26" s="307"/>
    </row>
    <row r="27" spans="1:43" x14ac:dyDescent="0.3">
      <c r="A27" s="449"/>
      <c r="B27" s="428"/>
      <c r="C27" s="428"/>
      <c r="D27" s="272" t="s">
        <v>9</v>
      </c>
      <c r="E27" s="273">
        <v>5</v>
      </c>
      <c r="F27" s="274">
        <v>434</v>
      </c>
      <c r="G27" s="275">
        <v>439</v>
      </c>
      <c r="I27" s="449"/>
      <c r="J27" s="428"/>
      <c r="K27" s="428"/>
      <c r="L27" s="272" t="s">
        <v>9</v>
      </c>
      <c r="M27" s="273">
        <v>4</v>
      </c>
      <c r="N27" s="274">
        <v>286</v>
      </c>
      <c r="O27" s="275">
        <v>290</v>
      </c>
      <c r="Q27" s="410"/>
      <c r="R27" s="402"/>
      <c r="S27" s="402"/>
      <c r="T27" s="292" t="s">
        <v>9</v>
      </c>
      <c r="U27" s="293">
        <v>1</v>
      </c>
      <c r="V27" s="294">
        <v>82</v>
      </c>
      <c r="W27" s="295">
        <v>83</v>
      </c>
      <c r="Y27" s="410"/>
      <c r="Z27" s="402"/>
      <c r="AA27" s="402"/>
      <c r="AB27" s="292" t="s">
        <v>9</v>
      </c>
      <c r="AC27" s="293">
        <v>0</v>
      </c>
      <c r="AD27" s="294">
        <v>26</v>
      </c>
      <c r="AE27" s="295">
        <v>26</v>
      </c>
      <c r="AG27" s="410"/>
      <c r="AH27" s="292" t="s">
        <v>9</v>
      </c>
      <c r="AI27" s="293">
        <v>16507</v>
      </c>
      <c r="AJ27" s="294">
        <v>0</v>
      </c>
      <c r="AK27" s="295">
        <v>16507</v>
      </c>
      <c r="AM27" s="410"/>
      <c r="AN27" s="292" t="s">
        <v>11</v>
      </c>
      <c r="AO27" s="293">
        <v>7</v>
      </c>
      <c r="AP27" s="295">
        <v>7</v>
      </c>
      <c r="AQ27" s="307"/>
    </row>
    <row r="28" spans="1:43" x14ac:dyDescent="0.3">
      <c r="A28" s="449"/>
      <c r="B28" s="428"/>
      <c r="C28" s="428"/>
      <c r="D28" s="272" t="s">
        <v>10</v>
      </c>
      <c r="E28" s="273">
        <v>0</v>
      </c>
      <c r="F28" s="274">
        <v>94</v>
      </c>
      <c r="G28" s="275">
        <v>94</v>
      </c>
      <c r="I28" s="449"/>
      <c r="J28" s="428"/>
      <c r="K28" s="428"/>
      <c r="L28" s="272" t="s">
        <v>10</v>
      </c>
      <c r="M28" s="273">
        <v>0</v>
      </c>
      <c r="N28" s="274">
        <v>56</v>
      </c>
      <c r="O28" s="275">
        <v>56</v>
      </c>
      <c r="Q28" s="410"/>
      <c r="R28" s="402"/>
      <c r="S28" s="402"/>
      <c r="T28" s="292" t="s">
        <v>10</v>
      </c>
      <c r="U28" s="293">
        <v>0</v>
      </c>
      <c r="V28" s="294">
        <v>15</v>
      </c>
      <c r="W28" s="295">
        <v>15</v>
      </c>
      <c r="Y28" s="410"/>
      <c r="Z28" s="402"/>
      <c r="AA28" s="402"/>
      <c r="AB28" s="292" t="s">
        <v>10</v>
      </c>
      <c r="AC28" s="293">
        <v>0</v>
      </c>
      <c r="AD28" s="294">
        <v>1</v>
      </c>
      <c r="AE28" s="295">
        <v>1</v>
      </c>
      <c r="AG28" s="410"/>
      <c r="AH28" s="292" t="s">
        <v>10</v>
      </c>
      <c r="AI28" s="293">
        <v>2382</v>
      </c>
      <c r="AJ28" s="294">
        <v>0</v>
      </c>
      <c r="AK28" s="295">
        <v>2382</v>
      </c>
      <c r="AM28" s="410"/>
      <c r="AN28" s="292" t="s">
        <v>12</v>
      </c>
      <c r="AO28" s="293">
        <v>27</v>
      </c>
      <c r="AP28" s="295">
        <v>27</v>
      </c>
      <c r="AQ28" s="307"/>
    </row>
    <row r="29" spans="1:43" x14ac:dyDescent="0.3">
      <c r="A29" s="449"/>
      <c r="B29" s="428"/>
      <c r="C29" s="428"/>
      <c r="D29" s="272" t="s">
        <v>11</v>
      </c>
      <c r="E29" s="273">
        <v>3</v>
      </c>
      <c r="F29" s="274">
        <v>180</v>
      </c>
      <c r="G29" s="275">
        <v>183</v>
      </c>
      <c r="I29" s="449"/>
      <c r="J29" s="428"/>
      <c r="K29" s="428"/>
      <c r="L29" s="272" t="s">
        <v>11</v>
      </c>
      <c r="M29" s="273">
        <v>1</v>
      </c>
      <c r="N29" s="274">
        <v>85</v>
      </c>
      <c r="O29" s="275">
        <v>86</v>
      </c>
      <c r="Q29" s="410"/>
      <c r="R29" s="402"/>
      <c r="S29" s="402"/>
      <c r="T29" s="292" t="s">
        <v>11</v>
      </c>
      <c r="U29" s="293">
        <v>1</v>
      </c>
      <c r="V29" s="294">
        <v>34</v>
      </c>
      <c r="W29" s="295">
        <v>35</v>
      </c>
      <c r="Y29" s="410"/>
      <c r="Z29" s="402"/>
      <c r="AA29" s="402"/>
      <c r="AB29" s="292" t="s">
        <v>11</v>
      </c>
      <c r="AC29" s="293">
        <v>0</v>
      </c>
      <c r="AD29" s="294">
        <v>15</v>
      </c>
      <c r="AE29" s="295">
        <v>15</v>
      </c>
      <c r="AG29" s="410"/>
      <c r="AH29" s="292" t="s">
        <v>11</v>
      </c>
      <c r="AI29" s="293">
        <v>5185</v>
      </c>
      <c r="AJ29" s="294">
        <v>0</v>
      </c>
      <c r="AK29" s="295">
        <v>5185</v>
      </c>
      <c r="AM29" s="410"/>
      <c r="AN29" s="292" t="s">
        <v>14</v>
      </c>
      <c r="AO29" s="293">
        <v>5</v>
      </c>
      <c r="AP29" s="295">
        <v>5</v>
      </c>
      <c r="AQ29" s="307"/>
    </row>
    <row r="30" spans="1:43" x14ac:dyDescent="0.3">
      <c r="A30" s="449"/>
      <c r="B30" s="428"/>
      <c r="C30" s="428"/>
      <c r="D30" s="272" t="s">
        <v>12</v>
      </c>
      <c r="E30" s="273">
        <v>15</v>
      </c>
      <c r="F30" s="274">
        <v>631</v>
      </c>
      <c r="G30" s="275">
        <v>646</v>
      </c>
      <c r="I30" s="449"/>
      <c r="J30" s="428"/>
      <c r="K30" s="428"/>
      <c r="L30" s="272" t="s">
        <v>12</v>
      </c>
      <c r="M30" s="273">
        <v>5</v>
      </c>
      <c r="N30" s="274">
        <v>487</v>
      </c>
      <c r="O30" s="275">
        <v>492</v>
      </c>
      <c r="Q30" s="410"/>
      <c r="R30" s="402"/>
      <c r="S30" s="402"/>
      <c r="T30" s="292" t="s">
        <v>12</v>
      </c>
      <c r="U30" s="293">
        <v>2</v>
      </c>
      <c r="V30" s="294">
        <v>109</v>
      </c>
      <c r="W30" s="295">
        <v>111</v>
      </c>
      <c r="Y30" s="410"/>
      <c r="Z30" s="402"/>
      <c r="AA30" s="402"/>
      <c r="AB30" s="292" t="s">
        <v>12</v>
      </c>
      <c r="AC30" s="293">
        <v>0</v>
      </c>
      <c r="AD30" s="294">
        <v>27</v>
      </c>
      <c r="AE30" s="295">
        <v>27</v>
      </c>
      <c r="AG30" s="410"/>
      <c r="AH30" s="292" t="s">
        <v>12</v>
      </c>
      <c r="AI30" s="293">
        <v>19939</v>
      </c>
      <c r="AJ30" s="294">
        <v>0</v>
      </c>
      <c r="AK30" s="295">
        <v>19939</v>
      </c>
      <c r="AM30" s="410"/>
      <c r="AN30" s="292" t="s">
        <v>15</v>
      </c>
      <c r="AO30" s="293">
        <v>2</v>
      </c>
      <c r="AP30" s="295">
        <v>2</v>
      </c>
      <c r="AQ30" s="307"/>
    </row>
    <row r="31" spans="1:43" x14ac:dyDescent="0.3">
      <c r="A31" s="449"/>
      <c r="B31" s="428"/>
      <c r="C31" s="428"/>
      <c r="D31" s="272" t="s">
        <v>14</v>
      </c>
      <c r="E31" s="273">
        <v>3</v>
      </c>
      <c r="F31" s="274">
        <v>140</v>
      </c>
      <c r="G31" s="275">
        <v>143</v>
      </c>
      <c r="I31" s="449"/>
      <c r="J31" s="428"/>
      <c r="K31" s="428"/>
      <c r="L31" s="272" t="s">
        <v>14</v>
      </c>
      <c r="M31" s="273">
        <v>0</v>
      </c>
      <c r="N31" s="274">
        <v>72</v>
      </c>
      <c r="O31" s="275">
        <v>72</v>
      </c>
      <c r="Q31" s="410"/>
      <c r="R31" s="402"/>
      <c r="S31" s="402"/>
      <c r="T31" s="292" t="s">
        <v>14</v>
      </c>
      <c r="U31" s="293">
        <v>0</v>
      </c>
      <c r="V31" s="294">
        <v>28</v>
      </c>
      <c r="W31" s="295">
        <v>28</v>
      </c>
      <c r="Y31" s="410"/>
      <c r="Z31" s="402"/>
      <c r="AA31" s="402"/>
      <c r="AB31" s="292" t="s">
        <v>14</v>
      </c>
      <c r="AC31" s="293">
        <v>0</v>
      </c>
      <c r="AD31" s="294">
        <v>5</v>
      </c>
      <c r="AE31" s="295">
        <v>5</v>
      </c>
      <c r="AG31" s="410"/>
      <c r="AH31" s="292" t="s">
        <v>14</v>
      </c>
      <c r="AI31" s="293">
        <v>3037</v>
      </c>
      <c r="AJ31" s="294">
        <v>0</v>
      </c>
      <c r="AK31" s="295">
        <v>3037</v>
      </c>
      <c r="AM31" s="410"/>
      <c r="AN31" s="292" t="s">
        <v>16</v>
      </c>
      <c r="AO31" s="293">
        <v>14</v>
      </c>
      <c r="AP31" s="295">
        <v>14</v>
      </c>
      <c r="AQ31" s="307"/>
    </row>
    <row r="32" spans="1:43" x14ac:dyDescent="0.3">
      <c r="A32" s="449"/>
      <c r="B32" s="428"/>
      <c r="C32" s="428"/>
      <c r="D32" s="272" t="s">
        <v>15</v>
      </c>
      <c r="E32" s="273">
        <v>2</v>
      </c>
      <c r="F32" s="274">
        <v>36</v>
      </c>
      <c r="G32" s="275">
        <v>38</v>
      </c>
      <c r="I32" s="449"/>
      <c r="J32" s="428"/>
      <c r="K32" s="428"/>
      <c r="L32" s="272" t="s">
        <v>15</v>
      </c>
      <c r="M32" s="273">
        <v>2</v>
      </c>
      <c r="N32" s="274">
        <v>14</v>
      </c>
      <c r="O32" s="275">
        <v>16</v>
      </c>
      <c r="Q32" s="410"/>
      <c r="R32" s="402"/>
      <c r="S32" s="402"/>
      <c r="T32" s="292" t="s">
        <v>15</v>
      </c>
      <c r="U32" s="293">
        <v>0</v>
      </c>
      <c r="V32" s="294">
        <v>5</v>
      </c>
      <c r="W32" s="295">
        <v>5</v>
      </c>
      <c r="Y32" s="410"/>
      <c r="Z32" s="402"/>
      <c r="AA32" s="402"/>
      <c r="AB32" s="292" t="s">
        <v>15</v>
      </c>
      <c r="AC32" s="293">
        <v>0</v>
      </c>
      <c r="AD32" s="294">
        <v>3</v>
      </c>
      <c r="AE32" s="295">
        <v>3</v>
      </c>
      <c r="AG32" s="410"/>
      <c r="AH32" s="292" t="s">
        <v>15</v>
      </c>
      <c r="AI32" s="293">
        <v>479</v>
      </c>
      <c r="AJ32" s="294">
        <v>0</v>
      </c>
      <c r="AK32" s="295">
        <v>479</v>
      </c>
      <c r="AM32" s="410"/>
      <c r="AN32" s="292" t="s">
        <v>17</v>
      </c>
      <c r="AO32" s="293">
        <v>20</v>
      </c>
      <c r="AP32" s="295">
        <v>20</v>
      </c>
      <c r="AQ32" s="307"/>
    </row>
    <row r="33" spans="1:43" x14ac:dyDescent="0.3">
      <c r="A33" s="449"/>
      <c r="B33" s="428"/>
      <c r="C33" s="428"/>
      <c r="D33" s="272" t="s">
        <v>16</v>
      </c>
      <c r="E33" s="273">
        <v>4</v>
      </c>
      <c r="F33" s="274">
        <v>535</v>
      </c>
      <c r="G33" s="275">
        <v>539</v>
      </c>
      <c r="I33" s="449"/>
      <c r="J33" s="428"/>
      <c r="K33" s="428"/>
      <c r="L33" s="272" t="s">
        <v>16</v>
      </c>
      <c r="M33" s="273">
        <v>3</v>
      </c>
      <c r="N33" s="274">
        <v>339</v>
      </c>
      <c r="O33" s="275">
        <v>342</v>
      </c>
      <c r="Q33" s="410"/>
      <c r="R33" s="402"/>
      <c r="S33" s="402"/>
      <c r="T33" s="292" t="s">
        <v>16</v>
      </c>
      <c r="U33" s="293">
        <v>2</v>
      </c>
      <c r="V33" s="294">
        <v>90</v>
      </c>
      <c r="W33" s="295">
        <v>92</v>
      </c>
      <c r="Y33" s="410"/>
      <c r="Z33" s="402"/>
      <c r="AA33" s="402"/>
      <c r="AB33" s="292" t="s">
        <v>16</v>
      </c>
      <c r="AC33" s="293">
        <v>1</v>
      </c>
      <c r="AD33" s="294">
        <v>13</v>
      </c>
      <c r="AE33" s="295">
        <v>14</v>
      </c>
      <c r="AG33" s="410"/>
      <c r="AH33" s="292" t="s">
        <v>16</v>
      </c>
      <c r="AI33" s="293">
        <v>9780</v>
      </c>
      <c r="AJ33" s="294">
        <v>0</v>
      </c>
      <c r="AK33" s="295">
        <v>9780</v>
      </c>
      <c r="AM33" s="410"/>
      <c r="AN33" s="292" t="s">
        <v>18</v>
      </c>
      <c r="AO33" s="293">
        <v>4</v>
      </c>
      <c r="AP33" s="295">
        <v>4</v>
      </c>
      <c r="AQ33" s="307"/>
    </row>
    <row r="34" spans="1:43" x14ac:dyDescent="0.3">
      <c r="A34" s="449"/>
      <c r="B34" s="428"/>
      <c r="C34" s="428"/>
      <c r="D34" s="272" t="s">
        <v>17</v>
      </c>
      <c r="E34" s="273">
        <v>13</v>
      </c>
      <c r="F34" s="274">
        <v>654</v>
      </c>
      <c r="G34" s="275">
        <v>667</v>
      </c>
      <c r="I34" s="449"/>
      <c r="J34" s="428"/>
      <c r="K34" s="428"/>
      <c r="L34" s="272" t="s">
        <v>17</v>
      </c>
      <c r="M34" s="273">
        <v>7</v>
      </c>
      <c r="N34" s="274">
        <v>332</v>
      </c>
      <c r="O34" s="275">
        <v>339</v>
      </c>
      <c r="Q34" s="410"/>
      <c r="R34" s="402"/>
      <c r="S34" s="402"/>
      <c r="T34" s="292" t="s">
        <v>17</v>
      </c>
      <c r="U34" s="293">
        <v>2</v>
      </c>
      <c r="V34" s="294">
        <v>97</v>
      </c>
      <c r="W34" s="295">
        <v>99</v>
      </c>
      <c r="Y34" s="410"/>
      <c r="Z34" s="402"/>
      <c r="AA34" s="402"/>
      <c r="AB34" s="292" t="s">
        <v>17</v>
      </c>
      <c r="AC34" s="293">
        <v>1</v>
      </c>
      <c r="AD34" s="294">
        <v>31</v>
      </c>
      <c r="AE34" s="295">
        <v>32</v>
      </c>
      <c r="AG34" s="410"/>
      <c r="AH34" s="292" t="s">
        <v>17</v>
      </c>
      <c r="AI34" s="293">
        <v>9853</v>
      </c>
      <c r="AJ34" s="294">
        <v>1</v>
      </c>
      <c r="AK34" s="295">
        <v>9854</v>
      </c>
      <c r="AM34" s="410"/>
      <c r="AN34" s="292" t="s">
        <v>19</v>
      </c>
      <c r="AO34" s="293">
        <v>13</v>
      </c>
      <c r="AP34" s="295">
        <v>13</v>
      </c>
      <c r="AQ34" s="307"/>
    </row>
    <row r="35" spans="1:43" x14ac:dyDescent="0.3">
      <c r="A35" s="449"/>
      <c r="B35" s="428"/>
      <c r="C35" s="428"/>
      <c r="D35" s="272" t="s">
        <v>18</v>
      </c>
      <c r="E35" s="273">
        <v>2</v>
      </c>
      <c r="F35" s="274">
        <v>77</v>
      </c>
      <c r="G35" s="275">
        <v>79</v>
      </c>
      <c r="I35" s="449"/>
      <c r="J35" s="428"/>
      <c r="K35" s="428"/>
      <c r="L35" s="272" t="s">
        <v>18</v>
      </c>
      <c r="M35" s="273">
        <v>0</v>
      </c>
      <c r="N35" s="274">
        <v>26</v>
      </c>
      <c r="O35" s="275">
        <v>26</v>
      </c>
      <c r="Q35" s="410"/>
      <c r="R35" s="402"/>
      <c r="S35" s="402"/>
      <c r="T35" s="292" t="s">
        <v>18</v>
      </c>
      <c r="U35" s="293">
        <v>0</v>
      </c>
      <c r="V35" s="294">
        <v>11</v>
      </c>
      <c r="W35" s="295">
        <v>11</v>
      </c>
      <c r="Y35" s="410"/>
      <c r="Z35" s="402"/>
      <c r="AA35" s="402"/>
      <c r="AB35" s="292" t="s">
        <v>18</v>
      </c>
      <c r="AC35" s="293">
        <v>0</v>
      </c>
      <c r="AD35" s="294">
        <v>2</v>
      </c>
      <c r="AE35" s="295">
        <v>2</v>
      </c>
      <c r="AG35" s="410"/>
      <c r="AH35" s="292" t="s">
        <v>18</v>
      </c>
      <c r="AI35" s="293">
        <v>945</v>
      </c>
      <c r="AJ35" s="294">
        <v>0</v>
      </c>
      <c r="AK35" s="295">
        <v>945</v>
      </c>
      <c r="AM35" s="410"/>
      <c r="AN35" s="292" t="s">
        <v>20</v>
      </c>
      <c r="AO35" s="293">
        <v>10</v>
      </c>
      <c r="AP35" s="295">
        <v>10</v>
      </c>
      <c r="AQ35" s="307"/>
    </row>
    <row r="36" spans="1:43" x14ac:dyDescent="0.3">
      <c r="A36" s="449"/>
      <c r="B36" s="428"/>
      <c r="C36" s="428"/>
      <c r="D36" s="272" t="s">
        <v>19</v>
      </c>
      <c r="E36" s="273">
        <v>6</v>
      </c>
      <c r="F36" s="274">
        <v>206</v>
      </c>
      <c r="G36" s="275">
        <v>212</v>
      </c>
      <c r="I36" s="449"/>
      <c r="J36" s="428"/>
      <c r="K36" s="428"/>
      <c r="L36" s="272" t="s">
        <v>19</v>
      </c>
      <c r="M36" s="273">
        <v>4</v>
      </c>
      <c r="N36" s="274">
        <v>92</v>
      </c>
      <c r="O36" s="275">
        <v>96</v>
      </c>
      <c r="Q36" s="410"/>
      <c r="R36" s="402"/>
      <c r="S36" s="402"/>
      <c r="T36" s="292" t="s">
        <v>19</v>
      </c>
      <c r="U36" s="293">
        <v>3</v>
      </c>
      <c r="V36" s="294">
        <v>36</v>
      </c>
      <c r="W36" s="295">
        <v>39</v>
      </c>
      <c r="Y36" s="410"/>
      <c r="Z36" s="402"/>
      <c r="AA36" s="402"/>
      <c r="AB36" s="292" t="s">
        <v>19</v>
      </c>
      <c r="AC36" s="293">
        <v>0</v>
      </c>
      <c r="AD36" s="294">
        <v>16</v>
      </c>
      <c r="AE36" s="295">
        <v>16</v>
      </c>
      <c r="AG36" s="410"/>
      <c r="AH36" s="292" t="s">
        <v>19</v>
      </c>
      <c r="AI36" s="293">
        <v>2851</v>
      </c>
      <c r="AJ36" s="294">
        <v>0</v>
      </c>
      <c r="AK36" s="295">
        <v>2851</v>
      </c>
      <c r="AM36" s="410"/>
      <c r="AN36" s="292" t="s">
        <v>21</v>
      </c>
      <c r="AO36" s="293">
        <v>5</v>
      </c>
      <c r="AP36" s="295">
        <v>5</v>
      </c>
      <c r="AQ36" s="307"/>
    </row>
    <row r="37" spans="1:43" ht="15" thickBot="1" x14ac:dyDescent="0.35">
      <c r="A37" s="449"/>
      <c r="B37" s="428"/>
      <c r="C37" s="428"/>
      <c r="D37" s="272" t="s">
        <v>20</v>
      </c>
      <c r="E37" s="273">
        <v>6</v>
      </c>
      <c r="F37" s="274">
        <v>476</v>
      </c>
      <c r="G37" s="275">
        <v>482</v>
      </c>
      <c r="I37" s="449"/>
      <c r="J37" s="428"/>
      <c r="K37" s="428"/>
      <c r="L37" s="272" t="s">
        <v>20</v>
      </c>
      <c r="M37" s="273">
        <v>5</v>
      </c>
      <c r="N37" s="274">
        <v>344</v>
      </c>
      <c r="O37" s="275">
        <v>349</v>
      </c>
      <c r="Q37" s="410"/>
      <c r="R37" s="402"/>
      <c r="S37" s="402"/>
      <c r="T37" s="292" t="s">
        <v>20</v>
      </c>
      <c r="U37" s="293">
        <v>1</v>
      </c>
      <c r="V37" s="294">
        <v>70</v>
      </c>
      <c r="W37" s="295">
        <v>71</v>
      </c>
      <c r="Y37" s="410"/>
      <c r="Z37" s="402"/>
      <c r="AA37" s="402"/>
      <c r="AB37" s="292" t="s">
        <v>20</v>
      </c>
      <c r="AC37" s="293">
        <v>0</v>
      </c>
      <c r="AD37" s="294">
        <v>23</v>
      </c>
      <c r="AE37" s="295">
        <v>23</v>
      </c>
      <c r="AG37" s="410"/>
      <c r="AH37" s="292" t="s">
        <v>20</v>
      </c>
      <c r="AI37" s="293">
        <v>11067</v>
      </c>
      <c r="AJ37" s="294">
        <v>0</v>
      </c>
      <c r="AK37" s="295">
        <v>11067</v>
      </c>
      <c r="AM37" s="411" t="s">
        <v>29</v>
      </c>
      <c r="AN37" s="406"/>
      <c r="AO37" s="303">
        <v>182</v>
      </c>
      <c r="AP37" s="305">
        <v>182</v>
      </c>
      <c r="AQ37" s="307"/>
    </row>
    <row r="38" spans="1:43" x14ac:dyDescent="0.3">
      <c r="A38" s="449"/>
      <c r="B38" s="428"/>
      <c r="C38" s="428"/>
      <c r="D38" s="272" t="s">
        <v>21</v>
      </c>
      <c r="E38" s="273">
        <v>2</v>
      </c>
      <c r="F38" s="274">
        <v>179</v>
      </c>
      <c r="G38" s="275">
        <v>181</v>
      </c>
      <c r="I38" s="449"/>
      <c r="J38" s="428"/>
      <c r="K38" s="428"/>
      <c r="L38" s="272" t="s">
        <v>21</v>
      </c>
      <c r="M38" s="273">
        <v>2</v>
      </c>
      <c r="N38" s="274">
        <v>77</v>
      </c>
      <c r="O38" s="275">
        <v>79</v>
      </c>
      <c r="Q38" s="410"/>
      <c r="R38" s="402"/>
      <c r="S38" s="402"/>
      <c r="T38" s="292" t="s">
        <v>21</v>
      </c>
      <c r="U38" s="293">
        <v>0</v>
      </c>
      <c r="V38" s="294">
        <v>25</v>
      </c>
      <c r="W38" s="295">
        <v>25</v>
      </c>
      <c r="Y38" s="410"/>
      <c r="Z38" s="402"/>
      <c r="AA38" s="402"/>
      <c r="AB38" s="292" t="s">
        <v>21</v>
      </c>
      <c r="AC38" s="293">
        <v>1</v>
      </c>
      <c r="AD38" s="294">
        <v>9</v>
      </c>
      <c r="AE38" s="295">
        <v>10</v>
      </c>
      <c r="AG38" s="410"/>
      <c r="AH38" s="292" t="s">
        <v>21</v>
      </c>
      <c r="AI38" s="293">
        <v>3508</v>
      </c>
      <c r="AJ38" s="294">
        <v>0</v>
      </c>
      <c r="AK38" s="295">
        <v>3508</v>
      </c>
    </row>
    <row r="39" spans="1:43" ht="15" thickBot="1" x14ac:dyDescent="0.35">
      <c r="A39" s="449"/>
      <c r="B39" s="429"/>
      <c r="C39" s="431" t="s">
        <v>29</v>
      </c>
      <c r="D39" s="432"/>
      <c r="E39" s="276">
        <v>94</v>
      </c>
      <c r="F39" s="277">
        <v>6538</v>
      </c>
      <c r="G39" s="278">
        <v>6632</v>
      </c>
      <c r="I39" s="449"/>
      <c r="J39" s="429"/>
      <c r="K39" s="431" t="s">
        <v>29</v>
      </c>
      <c r="L39" s="432"/>
      <c r="M39" s="276">
        <v>52</v>
      </c>
      <c r="N39" s="277">
        <v>3821</v>
      </c>
      <c r="O39" s="278">
        <v>3873</v>
      </c>
      <c r="Q39" s="410"/>
      <c r="R39" s="420"/>
      <c r="S39" s="422" t="s">
        <v>29</v>
      </c>
      <c r="T39" s="423"/>
      <c r="U39" s="296">
        <v>17</v>
      </c>
      <c r="V39" s="297">
        <v>1061</v>
      </c>
      <c r="W39" s="298">
        <v>1078</v>
      </c>
      <c r="Y39" s="410"/>
      <c r="Z39" s="420"/>
      <c r="AA39" s="422" t="s">
        <v>29</v>
      </c>
      <c r="AB39" s="423"/>
      <c r="AC39" s="296">
        <v>4</v>
      </c>
      <c r="AD39" s="297">
        <v>325</v>
      </c>
      <c r="AE39" s="298">
        <v>329</v>
      </c>
      <c r="AG39" s="411" t="s">
        <v>29</v>
      </c>
      <c r="AH39" s="406"/>
      <c r="AI39" s="303">
        <v>175789</v>
      </c>
      <c r="AJ39" s="304">
        <v>2</v>
      </c>
      <c r="AK39" s="305">
        <v>175791</v>
      </c>
    </row>
    <row r="40" spans="1:43" ht="15" thickBot="1" x14ac:dyDescent="0.35">
      <c r="A40" s="449"/>
      <c r="B40" s="433" t="s">
        <v>87</v>
      </c>
      <c r="C40" s="435" t="s">
        <v>27</v>
      </c>
      <c r="D40" s="279" t="s">
        <v>0</v>
      </c>
      <c r="E40" s="280">
        <v>7</v>
      </c>
      <c r="F40" s="281">
        <v>705</v>
      </c>
      <c r="G40" s="282">
        <v>712</v>
      </c>
      <c r="I40" s="449"/>
      <c r="J40" s="433" t="s">
        <v>87</v>
      </c>
      <c r="K40" s="435" t="s">
        <v>27</v>
      </c>
      <c r="L40" s="279" t="s">
        <v>0</v>
      </c>
      <c r="M40" s="280">
        <v>5</v>
      </c>
      <c r="N40" s="281">
        <v>345</v>
      </c>
      <c r="O40" s="282">
        <v>350</v>
      </c>
      <c r="Q40" s="410"/>
      <c r="R40" s="424" t="s">
        <v>87</v>
      </c>
      <c r="S40" s="413" t="s">
        <v>27</v>
      </c>
      <c r="T40" s="299" t="s">
        <v>0</v>
      </c>
      <c r="U40" s="300">
        <v>3</v>
      </c>
      <c r="V40" s="301">
        <v>86</v>
      </c>
      <c r="W40" s="302">
        <v>89</v>
      </c>
      <c r="Y40" s="410"/>
      <c r="Z40" s="424" t="s">
        <v>87</v>
      </c>
      <c r="AA40" s="413" t="s">
        <v>27</v>
      </c>
      <c r="AB40" s="299" t="s">
        <v>0</v>
      </c>
      <c r="AC40" s="300">
        <v>0</v>
      </c>
      <c r="AD40" s="301">
        <v>16</v>
      </c>
      <c r="AE40" s="302">
        <v>16</v>
      </c>
    </row>
    <row r="41" spans="1:43" x14ac:dyDescent="0.3">
      <c r="A41" s="449"/>
      <c r="B41" s="428"/>
      <c r="C41" s="428"/>
      <c r="D41" s="272" t="s">
        <v>1</v>
      </c>
      <c r="E41" s="273">
        <v>0</v>
      </c>
      <c r="F41" s="274">
        <v>17</v>
      </c>
      <c r="G41" s="275">
        <v>17</v>
      </c>
      <c r="I41" s="449"/>
      <c r="J41" s="428"/>
      <c r="K41" s="428"/>
      <c r="L41" s="272" t="s">
        <v>1</v>
      </c>
      <c r="M41" s="273">
        <v>0</v>
      </c>
      <c r="N41" s="274">
        <v>8</v>
      </c>
      <c r="O41" s="275">
        <v>8</v>
      </c>
      <c r="Q41" s="410"/>
      <c r="R41" s="402"/>
      <c r="S41" s="402"/>
      <c r="T41" s="292" t="s">
        <v>1</v>
      </c>
      <c r="U41" s="293">
        <v>0</v>
      </c>
      <c r="V41" s="294">
        <v>3</v>
      </c>
      <c r="W41" s="295">
        <v>3</v>
      </c>
      <c r="Y41" s="410"/>
      <c r="Z41" s="402"/>
      <c r="AA41" s="402"/>
      <c r="AB41" s="292" t="s">
        <v>1</v>
      </c>
      <c r="AC41" s="293">
        <v>0</v>
      </c>
      <c r="AD41" s="294">
        <v>1</v>
      </c>
      <c r="AE41" s="295">
        <v>1</v>
      </c>
    </row>
    <row r="42" spans="1:43" x14ac:dyDescent="0.3">
      <c r="A42" s="449"/>
      <c r="B42" s="428"/>
      <c r="C42" s="428"/>
      <c r="D42" s="272" t="s">
        <v>2</v>
      </c>
      <c r="E42" s="273">
        <v>9</v>
      </c>
      <c r="F42" s="274">
        <v>1494</v>
      </c>
      <c r="G42" s="275">
        <v>1503</v>
      </c>
      <c r="I42" s="449"/>
      <c r="J42" s="428"/>
      <c r="K42" s="428"/>
      <c r="L42" s="272" t="s">
        <v>2</v>
      </c>
      <c r="M42" s="273">
        <v>4</v>
      </c>
      <c r="N42" s="274">
        <v>821</v>
      </c>
      <c r="O42" s="275">
        <v>825</v>
      </c>
      <c r="Q42" s="410"/>
      <c r="R42" s="402"/>
      <c r="S42" s="402"/>
      <c r="T42" s="292" t="s">
        <v>2</v>
      </c>
      <c r="U42" s="293">
        <v>2</v>
      </c>
      <c r="V42" s="294">
        <v>197</v>
      </c>
      <c r="W42" s="295">
        <v>199</v>
      </c>
      <c r="Y42" s="410"/>
      <c r="Z42" s="402"/>
      <c r="AA42" s="402"/>
      <c r="AB42" s="292" t="s">
        <v>2</v>
      </c>
      <c r="AC42" s="293">
        <v>0</v>
      </c>
      <c r="AD42" s="294">
        <v>43</v>
      </c>
      <c r="AE42" s="295">
        <v>43</v>
      </c>
      <c r="AJ42" s="263">
        <f>AJ39</f>
        <v>2</v>
      </c>
    </row>
    <row r="43" spans="1:43" ht="16.8" x14ac:dyDescent="0.3">
      <c r="A43" s="449"/>
      <c r="B43" s="428"/>
      <c r="C43" s="428"/>
      <c r="D43" s="272" t="s">
        <v>3</v>
      </c>
      <c r="E43" s="273">
        <v>1</v>
      </c>
      <c r="F43" s="274">
        <v>194</v>
      </c>
      <c r="G43" s="275">
        <v>195</v>
      </c>
      <c r="I43" s="449"/>
      <c r="J43" s="428"/>
      <c r="K43" s="428"/>
      <c r="L43" s="272" t="s">
        <v>3</v>
      </c>
      <c r="M43" s="273">
        <v>1</v>
      </c>
      <c r="N43" s="274">
        <v>83</v>
      </c>
      <c r="O43" s="275">
        <v>84</v>
      </c>
      <c r="Q43" s="410"/>
      <c r="R43" s="402"/>
      <c r="S43" s="402"/>
      <c r="T43" s="292" t="s">
        <v>3</v>
      </c>
      <c r="U43" s="293">
        <v>0</v>
      </c>
      <c r="V43" s="294">
        <v>20</v>
      </c>
      <c r="W43" s="295">
        <v>20</v>
      </c>
      <c r="Y43" s="410"/>
      <c r="Z43" s="402"/>
      <c r="AA43" s="402"/>
      <c r="AB43" s="292" t="s">
        <v>3</v>
      </c>
      <c r="AC43" s="293">
        <v>0</v>
      </c>
      <c r="AD43" s="294">
        <v>6</v>
      </c>
      <c r="AE43" s="295">
        <v>6</v>
      </c>
    </row>
    <row r="44" spans="1:43" x14ac:dyDescent="0.3">
      <c r="A44" s="449"/>
      <c r="B44" s="428"/>
      <c r="C44" s="428"/>
      <c r="D44" s="272" t="s">
        <v>4</v>
      </c>
      <c r="E44" s="273">
        <v>7</v>
      </c>
      <c r="F44" s="274">
        <v>699</v>
      </c>
      <c r="G44" s="275">
        <v>706</v>
      </c>
      <c r="I44" s="449"/>
      <c r="J44" s="428"/>
      <c r="K44" s="428"/>
      <c r="L44" s="272" t="s">
        <v>4</v>
      </c>
      <c r="M44" s="273">
        <v>3</v>
      </c>
      <c r="N44" s="274">
        <v>343</v>
      </c>
      <c r="O44" s="275">
        <v>346</v>
      </c>
      <c r="Q44" s="410"/>
      <c r="R44" s="402"/>
      <c r="S44" s="402"/>
      <c r="T44" s="292" t="s">
        <v>4</v>
      </c>
      <c r="U44" s="293">
        <v>1</v>
      </c>
      <c r="V44" s="294">
        <v>74</v>
      </c>
      <c r="W44" s="295">
        <v>75</v>
      </c>
      <c r="Y44" s="410"/>
      <c r="Z44" s="402"/>
      <c r="AA44" s="402"/>
      <c r="AB44" s="292" t="s">
        <v>4</v>
      </c>
      <c r="AC44" s="293">
        <v>0</v>
      </c>
      <c r="AD44" s="294">
        <v>12</v>
      </c>
      <c r="AE44" s="295">
        <v>12</v>
      </c>
    </row>
    <row r="45" spans="1:43" ht="16.8" x14ac:dyDescent="0.3">
      <c r="A45" s="449"/>
      <c r="B45" s="428"/>
      <c r="C45" s="428"/>
      <c r="D45" s="272" t="s">
        <v>5</v>
      </c>
      <c r="E45" s="273">
        <v>2</v>
      </c>
      <c r="F45" s="274">
        <v>178</v>
      </c>
      <c r="G45" s="275">
        <v>180</v>
      </c>
      <c r="I45" s="449"/>
      <c r="J45" s="428"/>
      <c r="K45" s="428"/>
      <c r="L45" s="272" t="s">
        <v>5</v>
      </c>
      <c r="M45" s="273">
        <v>1</v>
      </c>
      <c r="N45" s="274">
        <v>57</v>
      </c>
      <c r="O45" s="275">
        <v>58</v>
      </c>
      <c r="Q45" s="410"/>
      <c r="R45" s="402"/>
      <c r="S45" s="402"/>
      <c r="T45" s="292" t="s">
        <v>5</v>
      </c>
      <c r="U45" s="293">
        <v>0</v>
      </c>
      <c r="V45" s="294">
        <v>13</v>
      </c>
      <c r="W45" s="295">
        <v>13</v>
      </c>
      <c r="Y45" s="410"/>
      <c r="Z45" s="402"/>
      <c r="AA45" s="402"/>
      <c r="AB45" s="292" t="s">
        <v>5</v>
      </c>
      <c r="AC45" s="293">
        <v>0</v>
      </c>
      <c r="AD45" s="294">
        <v>4</v>
      </c>
      <c r="AE45" s="295">
        <v>4</v>
      </c>
    </row>
    <row r="46" spans="1:43" x14ac:dyDescent="0.3">
      <c r="A46" s="449"/>
      <c r="B46" s="428"/>
      <c r="C46" s="428"/>
      <c r="D46" s="272" t="s">
        <v>6</v>
      </c>
      <c r="E46" s="273">
        <v>0</v>
      </c>
      <c r="F46" s="274">
        <v>290</v>
      </c>
      <c r="G46" s="275">
        <v>290</v>
      </c>
      <c r="I46" s="449"/>
      <c r="J46" s="428"/>
      <c r="K46" s="428"/>
      <c r="L46" s="272" t="s">
        <v>6</v>
      </c>
      <c r="M46" s="273">
        <v>0</v>
      </c>
      <c r="N46" s="274">
        <v>432</v>
      </c>
      <c r="O46" s="275">
        <v>432</v>
      </c>
      <c r="Q46" s="410"/>
      <c r="R46" s="402"/>
      <c r="S46" s="402"/>
      <c r="T46" s="292" t="s">
        <v>6</v>
      </c>
      <c r="U46" s="293">
        <v>0</v>
      </c>
      <c r="V46" s="294">
        <v>36</v>
      </c>
      <c r="W46" s="295">
        <v>36</v>
      </c>
      <c r="Y46" s="410"/>
      <c r="Z46" s="402"/>
      <c r="AA46" s="402"/>
      <c r="AB46" s="292" t="s">
        <v>6</v>
      </c>
      <c r="AC46" s="293">
        <v>0</v>
      </c>
      <c r="AD46" s="294">
        <v>10</v>
      </c>
      <c r="AE46" s="295">
        <v>10</v>
      </c>
    </row>
    <row r="47" spans="1:43" ht="16.8" x14ac:dyDescent="0.3">
      <c r="A47" s="449"/>
      <c r="B47" s="428"/>
      <c r="C47" s="428"/>
      <c r="D47" s="272" t="s">
        <v>7</v>
      </c>
      <c r="E47" s="273">
        <v>6</v>
      </c>
      <c r="F47" s="274">
        <v>1047</v>
      </c>
      <c r="G47" s="275">
        <v>1053</v>
      </c>
      <c r="I47" s="449"/>
      <c r="J47" s="428"/>
      <c r="K47" s="428"/>
      <c r="L47" s="272" t="s">
        <v>7</v>
      </c>
      <c r="M47" s="273">
        <v>3</v>
      </c>
      <c r="N47" s="274">
        <v>227</v>
      </c>
      <c r="O47" s="275">
        <v>230</v>
      </c>
      <c r="Q47" s="410"/>
      <c r="R47" s="402"/>
      <c r="S47" s="402"/>
      <c r="T47" s="292" t="s">
        <v>7</v>
      </c>
      <c r="U47" s="293">
        <v>1</v>
      </c>
      <c r="V47" s="294">
        <v>70</v>
      </c>
      <c r="W47" s="295">
        <v>71</v>
      </c>
      <c r="Y47" s="410"/>
      <c r="Z47" s="402"/>
      <c r="AA47" s="402"/>
      <c r="AB47" s="292" t="s">
        <v>7</v>
      </c>
      <c r="AC47" s="293">
        <v>0</v>
      </c>
      <c r="AD47" s="294">
        <v>21</v>
      </c>
      <c r="AE47" s="295">
        <v>21</v>
      </c>
    </row>
    <row r="48" spans="1:43" x14ac:dyDescent="0.3">
      <c r="A48" s="449"/>
      <c r="B48" s="428"/>
      <c r="C48" s="428"/>
      <c r="D48" s="272" t="s">
        <v>9</v>
      </c>
      <c r="E48" s="273">
        <v>4</v>
      </c>
      <c r="F48" s="274">
        <v>731</v>
      </c>
      <c r="G48" s="275">
        <v>735</v>
      </c>
      <c r="I48" s="449"/>
      <c r="J48" s="428"/>
      <c r="K48" s="428"/>
      <c r="L48" s="272" t="s">
        <v>9</v>
      </c>
      <c r="M48" s="273">
        <v>3</v>
      </c>
      <c r="N48" s="274">
        <v>419</v>
      </c>
      <c r="O48" s="275">
        <v>422</v>
      </c>
      <c r="Q48" s="410"/>
      <c r="R48" s="402"/>
      <c r="S48" s="402"/>
      <c r="T48" s="292" t="s">
        <v>9</v>
      </c>
      <c r="U48" s="293">
        <v>0</v>
      </c>
      <c r="V48" s="294">
        <v>73</v>
      </c>
      <c r="W48" s="295">
        <v>73</v>
      </c>
      <c r="Y48" s="410"/>
      <c r="Z48" s="402"/>
      <c r="AA48" s="402"/>
      <c r="AB48" s="292" t="s">
        <v>9</v>
      </c>
      <c r="AC48" s="293">
        <v>0</v>
      </c>
      <c r="AD48" s="294">
        <v>22</v>
      </c>
      <c r="AE48" s="295">
        <v>22</v>
      </c>
    </row>
    <row r="49" spans="1:33" x14ac:dyDescent="0.3">
      <c r="A49" s="449"/>
      <c r="B49" s="428"/>
      <c r="C49" s="428"/>
      <c r="D49" s="272" t="s">
        <v>10</v>
      </c>
      <c r="E49" s="273">
        <v>1</v>
      </c>
      <c r="F49" s="274">
        <v>158</v>
      </c>
      <c r="G49" s="275">
        <v>159</v>
      </c>
      <c r="I49" s="449"/>
      <c r="J49" s="428"/>
      <c r="K49" s="428"/>
      <c r="L49" s="272" t="s">
        <v>10</v>
      </c>
      <c r="M49" s="273">
        <v>0</v>
      </c>
      <c r="N49" s="274">
        <v>59</v>
      </c>
      <c r="O49" s="275">
        <v>59</v>
      </c>
      <c r="Q49" s="410"/>
      <c r="R49" s="402"/>
      <c r="S49" s="402"/>
      <c r="T49" s="292" t="s">
        <v>10</v>
      </c>
      <c r="U49" s="293">
        <v>0</v>
      </c>
      <c r="V49" s="294">
        <v>18</v>
      </c>
      <c r="W49" s="295">
        <v>18</v>
      </c>
      <c r="Y49" s="410"/>
      <c r="Z49" s="402"/>
      <c r="AA49" s="402"/>
      <c r="AB49" s="292" t="s">
        <v>10</v>
      </c>
      <c r="AC49" s="293">
        <v>0</v>
      </c>
      <c r="AD49" s="294">
        <v>5</v>
      </c>
      <c r="AE49" s="295">
        <v>5</v>
      </c>
    </row>
    <row r="50" spans="1:33" x14ac:dyDescent="0.3">
      <c r="A50" s="449"/>
      <c r="B50" s="428"/>
      <c r="C50" s="428"/>
      <c r="D50" s="272" t="s">
        <v>11</v>
      </c>
      <c r="E50" s="273">
        <v>4</v>
      </c>
      <c r="F50" s="274">
        <v>275</v>
      </c>
      <c r="G50" s="275">
        <v>279</v>
      </c>
      <c r="I50" s="449"/>
      <c r="J50" s="428"/>
      <c r="K50" s="428"/>
      <c r="L50" s="272" t="s">
        <v>11</v>
      </c>
      <c r="M50" s="273">
        <v>0</v>
      </c>
      <c r="N50" s="274">
        <v>113</v>
      </c>
      <c r="O50" s="275">
        <v>113</v>
      </c>
      <c r="Q50" s="410"/>
      <c r="R50" s="402"/>
      <c r="S50" s="402"/>
      <c r="T50" s="292" t="s">
        <v>11</v>
      </c>
      <c r="U50" s="293">
        <v>2</v>
      </c>
      <c r="V50" s="294">
        <v>34</v>
      </c>
      <c r="W50" s="295">
        <v>36</v>
      </c>
      <c r="Y50" s="410"/>
      <c r="Z50" s="402"/>
      <c r="AA50" s="402"/>
      <c r="AB50" s="292" t="s">
        <v>11</v>
      </c>
      <c r="AC50" s="293">
        <v>0</v>
      </c>
      <c r="AD50" s="294">
        <v>13</v>
      </c>
      <c r="AE50" s="295">
        <v>13</v>
      </c>
    </row>
    <row r="51" spans="1:33" x14ac:dyDescent="0.3">
      <c r="A51" s="449"/>
      <c r="B51" s="428"/>
      <c r="C51" s="428"/>
      <c r="D51" s="272" t="s">
        <v>12</v>
      </c>
      <c r="E51" s="273">
        <v>12</v>
      </c>
      <c r="F51" s="274">
        <v>1053</v>
      </c>
      <c r="G51" s="275">
        <v>1065</v>
      </c>
      <c r="I51" s="449"/>
      <c r="J51" s="428"/>
      <c r="K51" s="428"/>
      <c r="L51" s="272" t="s">
        <v>12</v>
      </c>
      <c r="M51" s="273">
        <v>0</v>
      </c>
      <c r="N51" s="274">
        <v>663</v>
      </c>
      <c r="O51" s="275">
        <v>663</v>
      </c>
      <c r="Q51" s="410"/>
      <c r="R51" s="402"/>
      <c r="S51" s="402"/>
      <c r="T51" s="292" t="s">
        <v>12</v>
      </c>
      <c r="U51" s="293">
        <v>0</v>
      </c>
      <c r="V51" s="294">
        <v>135</v>
      </c>
      <c r="W51" s="295">
        <v>135</v>
      </c>
      <c r="Y51" s="410"/>
      <c r="Z51" s="402"/>
      <c r="AA51" s="402"/>
      <c r="AB51" s="292" t="s">
        <v>12</v>
      </c>
      <c r="AC51" s="293">
        <v>1</v>
      </c>
      <c r="AD51" s="294">
        <v>38</v>
      </c>
      <c r="AE51" s="295">
        <v>39</v>
      </c>
    </row>
    <row r="52" spans="1:33" x14ac:dyDescent="0.3">
      <c r="A52" s="449"/>
      <c r="B52" s="428"/>
      <c r="C52" s="428"/>
      <c r="D52" s="272" t="s">
        <v>14</v>
      </c>
      <c r="E52" s="273">
        <v>2</v>
      </c>
      <c r="F52" s="274">
        <v>238</v>
      </c>
      <c r="G52" s="275">
        <v>240</v>
      </c>
      <c r="I52" s="449"/>
      <c r="J52" s="428"/>
      <c r="K52" s="428"/>
      <c r="L52" s="272" t="s">
        <v>14</v>
      </c>
      <c r="M52" s="273">
        <v>0</v>
      </c>
      <c r="N52" s="274">
        <v>99</v>
      </c>
      <c r="O52" s="275">
        <v>99</v>
      </c>
      <c r="Q52" s="410"/>
      <c r="R52" s="402"/>
      <c r="S52" s="402"/>
      <c r="T52" s="292" t="s">
        <v>14</v>
      </c>
      <c r="U52" s="293">
        <v>1</v>
      </c>
      <c r="V52" s="294">
        <v>29</v>
      </c>
      <c r="W52" s="295">
        <v>30</v>
      </c>
      <c r="Y52" s="410"/>
      <c r="Z52" s="402"/>
      <c r="AA52" s="402"/>
      <c r="AB52" s="292" t="s">
        <v>14</v>
      </c>
      <c r="AC52" s="293">
        <v>0</v>
      </c>
      <c r="AD52" s="294">
        <v>9</v>
      </c>
      <c r="AE52" s="295">
        <v>9</v>
      </c>
    </row>
    <row r="53" spans="1:33" x14ac:dyDescent="0.3">
      <c r="A53" s="449"/>
      <c r="B53" s="428"/>
      <c r="C53" s="428"/>
      <c r="D53" s="272" t="s">
        <v>15</v>
      </c>
      <c r="E53" s="273">
        <v>0</v>
      </c>
      <c r="F53" s="274">
        <v>49</v>
      </c>
      <c r="G53" s="275">
        <v>49</v>
      </c>
      <c r="I53" s="449"/>
      <c r="J53" s="428"/>
      <c r="K53" s="428"/>
      <c r="L53" s="272" t="s">
        <v>15</v>
      </c>
      <c r="M53" s="273">
        <v>0</v>
      </c>
      <c r="N53" s="274">
        <v>12</v>
      </c>
      <c r="O53" s="275">
        <v>12</v>
      </c>
      <c r="Q53" s="410"/>
      <c r="R53" s="402"/>
      <c r="S53" s="402"/>
      <c r="T53" s="292" t="s">
        <v>15</v>
      </c>
      <c r="U53" s="293">
        <v>0</v>
      </c>
      <c r="V53" s="294">
        <v>8</v>
      </c>
      <c r="W53" s="295">
        <v>8</v>
      </c>
      <c r="Y53" s="410"/>
      <c r="Z53" s="402"/>
      <c r="AA53" s="402"/>
      <c r="AB53" s="292" t="s">
        <v>15</v>
      </c>
      <c r="AC53" s="293">
        <v>0</v>
      </c>
      <c r="AD53" s="294">
        <v>1</v>
      </c>
      <c r="AE53" s="295">
        <v>1</v>
      </c>
    </row>
    <row r="54" spans="1:33" x14ac:dyDescent="0.3">
      <c r="A54" s="449"/>
      <c r="B54" s="428"/>
      <c r="C54" s="428"/>
      <c r="D54" s="272" t="s">
        <v>16</v>
      </c>
      <c r="E54" s="273">
        <v>10</v>
      </c>
      <c r="F54" s="274">
        <v>806</v>
      </c>
      <c r="G54" s="275">
        <v>816</v>
      </c>
      <c r="I54" s="449"/>
      <c r="J54" s="428"/>
      <c r="K54" s="428"/>
      <c r="L54" s="272" t="s">
        <v>16</v>
      </c>
      <c r="M54" s="273">
        <v>4</v>
      </c>
      <c r="N54" s="274">
        <v>409</v>
      </c>
      <c r="O54" s="275">
        <v>413</v>
      </c>
      <c r="Q54" s="410"/>
      <c r="R54" s="402"/>
      <c r="S54" s="402"/>
      <c r="T54" s="292" t="s">
        <v>16</v>
      </c>
      <c r="U54" s="293">
        <v>0</v>
      </c>
      <c r="V54" s="294">
        <v>80</v>
      </c>
      <c r="W54" s="295">
        <v>80</v>
      </c>
      <c r="Y54" s="410"/>
      <c r="Z54" s="402"/>
      <c r="AA54" s="402"/>
      <c r="AB54" s="292" t="s">
        <v>16</v>
      </c>
      <c r="AC54" s="293">
        <v>0</v>
      </c>
      <c r="AD54" s="294">
        <v>23</v>
      </c>
      <c r="AE54" s="295">
        <v>23</v>
      </c>
    </row>
    <row r="55" spans="1:33" x14ac:dyDescent="0.3">
      <c r="A55" s="449"/>
      <c r="B55" s="428"/>
      <c r="C55" s="428"/>
      <c r="D55" s="272" t="s">
        <v>17</v>
      </c>
      <c r="E55" s="273">
        <v>7</v>
      </c>
      <c r="F55" s="274">
        <v>931</v>
      </c>
      <c r="G55" s="275">
        <v>938</v>
      </c>
      <c r="I55" s="449"/>
      <c r="J55" s="428"/>
      <c r="K55" s="428"/>
      <c r="L55" s="272" t="s">
        <v>17</v>
      </c>
      <c r="M55" s="273">
        <v>8</v>
      </c>
      <c r="N55" s="274">
        <v>418</v>
      </c>
      <c r="O55" s="275">
        <v>426</v>
      </c>
      <c r="Q55" s="410"/>
      <c r="R55" s="402"/>
      <c r="S55" s="402"/>
      <c r="T55" s="292" t="s">
        <v>17</v>
      </c>
      <c r="U55" s="293">
        <v>1</v>
      </c>
      <c r="V55" s="294">
        <v>136</v>
      </c>
      <c r="W55" s="295">
        <v>137</v>
      </c>
      <c r="Y55" s="410"/>
      <c r="Z55" s="402"/>
      <c r="AA55" s="402"/>
      <c r="AB55" s="292" t="s">
        <v>17</v>
      </c>
      <c r="AC55" s="293">
        <v>0</v>
      </c>
      <c r="AD55" s="294">
        <v>26</v>
      </c>
      <c r="AE55" s="295">
        <v>26</v>
      </c>
    </row>
    <row r="56" spans="1:33" x14ac:dyDescent="0.3">
      <c r="A56" s="449"/>
      <c r="B56" s="428"/>
      <c r="C56" s="428"/>
      <c r="D56" s="272" t="s">
        <v>18</v>
      </c>
      <c r="E56" s="273">
        <v>2</v>
      </c>
      <c r="F56" s="274">
        <v>86</v>
      </c>
      <c r="G56" s="275">
        <v>88</v>
      </c>
      <c r="I56" s="449"/>
      <c r="J56" s="428"/>
      <c r="K56" s="428"/>
      <c r="L56" s="272" t="s">
        <v>18</v>
      </c>
      <c r="M56" s="273">
        <v>0</v>
      </c>
      <c r="N56" s="274">
        <v>41</v>
      </c>
      <c r="O56" s="275">
        <v>41</v>
      </c>
      <c r="Q56" s="410"/>
      <c r="R56" s="402"/>
      <c r="S56" s="402"/>
      <c r="T56" s="292" t="s">
        <v>18</v>
      </c>
      <c r="U56" s="293">
        <v>0</v>
      </c>
      <c r="V56" s="294">
        <v>12</v>
      </c>
      <c r="W56" s="295">
        <v>12</v>
      </c>
      <c r="Y56" s="410"/>
      <c r="Z56" s="402"/>
      <c r="AA56" s="402"/>
      <c r="AB56" s="292" t="s">
        <v>18</v>
      </c>
      <c r="AC56" s="293">
        <v>0</v>
      </c>
      <c r="AD56" s="294">
        <v>4</v>
      </c>
      <c r="AE56" s="295">
        <v>4</v>
      </c>
    </row>
    <row r="57" spans="1:33" x14ac:dyDescent="0.3">
      <c r="A57" s="449"/>
      <c r="B57" s="428"/>
      <c r="C57" s="428"/>
      <c r="D57" s="272" t="s">
        <v>19</v>
      </c>
      <c r="E57" s="273">
        <v>7</v>
      </c>
      <c r="F57" s="274">
        <v>323</v>
      </c>
      <c r="G57" s="275">
        <v>330</v>
      </c>
      <c r="I57" s="449"/>
      <c r="J57" s="428"/>
      <c r="K57" s="428"/>
      <c r="L57" s="272" t="s">
        <v>19</v>
      </c>
      <c r="M57" s="273">
        <v>2</v>
      </c>
      <c r="N57" s="274">
        <v>113</v>
      </c>
      <c r="O57" s="275">
        <v>115</v>
      </c>
      <c r="Q57" s="410"/>
      <c r="R57" s="402"/>
      <c r="S57" s="402"/>
      <c r="T57" s="292" t="s">
        <v>19</v>
      </c>
      <c r="U57" s="293">
        <v>1</v>
      </c>
      <c r="V57" s="294">
        <v>28</v>
      </c>
      <c r="W57" s="295">
        <v>29</v>
      </c>
      <c r="Y57" s="410"/>
      <c r="Z57" s="402"/>
      <c r="AA57" s="402"/>
      <c r="AB57" s="292" t="s">
        <v>19</v>
      </c>
      <c r="AC57" s="293">
        <v>2</v>
      </c>
      <c r="AD57" s="294">
        <v>6</v>
      </c>
      <c r="AE57" s="295">
        <v>8</v>
      </c>
    </row>
    <row r="58" spans="1:33" x14ac:dyDescent="0.3">
      <c r="A58" s="449"/>
      <c r="B58" s="428"/>
      <c r="C58" s="428"/>
      <c r="D58" s="272" t="s">
        <v>20</v>
      </c>
      <c r="E58" s="273">
        <v>4</v>
      </c>
      <c r="F58" s="274">
        <v>815</v>
      </c>
      <c r="G58" s="275">
        <v>819</v>
      </c>
      <c r="I58" s="449"/>
      <c r="J58" s="428"/>
      <c r="K58" s="428"/>
      <c r="L58" s="272" t="s">
        <v>20</v>
      </c>
      <c r="M58" s="273">
        <v>4</v>
      </c>
      <c r="N58" s="274">
        <v>427</v>
      </c>
      <c r="O58" s="275">
        <v>431</v>
      </c>
      <c r="Q58" s="410"/>
      <c r="R58" s="402"/>
      <c r="S58" s="402"/>
      <c r="T58" s="292" t="s">
        <v>20</v>
      </c>
      <c r="U58" s="293">
        <v>3</v>
      </c>
      <c r="V58" s="294">
        <v>114</v>
      </c>
      <c r="W58" s="295">
        <v>117</v>
      </c>
      <c r="Y58" s="410"/>
      <c r="Z58" s="402"/>
      <c r="AA58" s="402"/>
      <c r="AB58" s="292" t="s">
        <v>20</v>
      </c>
      <c r="AC58" s="293">
        <v>0</v>
      </c>
      <c r="AD58" s="294">
        <v>25</v>
      </c>
      <c r="AE58" s="295">
        <v>25</v>
      </c>
    </row>
    <row r="59" spans="1:33" x14ac:dyDescent="0.3">
      <c r="A59" s="449"/>
      <c r="B59" s="428"/>
      <c r="C59" s="428"/>
      <c r="D59" s="272" t="s">
        <v>21</v>
      </c>
      <c r="E59" s="273">
        <v>3</v>
      </c>
      <c r="F59" s="274">
        <v>278</v>
      </c>
      <c r="G59" s="275">
        <v>281</v>
      </c>
      <c r="I59" s="449"/>
      <c r="J59" s="428"/>
      <c r="K59" s="428"/>
      <c r="L59" s="272" t="s">
        <v>21</v>
      </c>
      <c r="M59" s="273">
        <v>0</v>
      </c>
      <c r="N59" s="274">
        <v>99</v>
      </c>
      <c r="O59" s="275">
        <v>99</v>
      </c>
      <c r="Q59" s="410"/>
      <c r="R59" s="402"/>
      <c r="S59" s="402"/>
      <c r="T59" s="292" t="s">
        <v>21</v>
      </c>
      <c r="U59" s="293">
        <v>0</v>
      </c>
      <c r="V59" s="294">
        <v>30</v>
      </c>
      <c r="W59" s="295">
        <v>30</v>
      </c>
      <c r="Y59" s="410"/>
      <c r="Z59" s="402"/>
      <c r="AA59" s="402"/>
      <c r="AB59" s="292" t="s">
        <v>21</v>
      </c>
      <c r="AC59" s="293">
        <v>0</v>
      </c>
      <c r="AD59" s="294">
        <v>3</v>
      </c>
      <c r="AE59" s="295">
        <v>3</v>
      </c>
    </row>
    <row r="60" spans="1:33" ht="15" thickBot="1" x14ac:dyDescent="0.35">
      <c r="A60" s="443"/>
      <c r="B60" s="434"/>
      <c r="C60" s="436" t="s">
        <v>29</v>
      </c>
      <c r="D60" s="437"/>
      <c r="E60" s="283">
        <v>88</v>
      </c>
      <c r="F60" s="284">
        <v>10367</v>
      </c>
      <c r="G60" s="285">
        <v>10455</v>
      </c>
      <c r="I60" s="443"/>
      <c r="J60" s="434"/>
      <c r="K60" s="436" t="s">
        <v>29</v>
      </c>
      <c r="L60" s="437"/>
      <c r="M60" s="283">
        <v>38</v>
      </c>
      <c r="N60" s="284">
        <v>5188</v>
      </c>
      <c r="O60" s="285">
        <v>5226</v>
      </c>
      <c r="Q60" s="405"/>
      <c r="R60" s="417"/>
      <c r="S60" s="414" t="s">
        <v>29</v>
      </c>
      <c r="T60" s="406"/>
      <c r="U60" s="303">
        <v>15</v>
      </c>
      <c r="V60" s="304">
        <v>1196</v>
      </c>
      <c r="W60" s="305">
        <v>1211</v>
      </c>
      <c r="Y60" s="405"/>
      <c r="Z60" s="417"/>
      <c r="AA60" s="414" t="s">
        <v>29</v>
      </c>
      <c r="AB60" s="406"/>
      <c r="AC60" s="303">
        <v>3</v>
      </c>
      <c r="AD60" s="304">
        <v>288</v>
      </c>
      <c r="AE60" s="305">
        <v>291</v>
      </c>
    </row>
    <row r="61" spans="1:33" x14ac:dyDescent="0.3">
      <c r="E61" s="263">
        <f>E39+E60</f>
        <v>182</v>
      </c>
      <c r="M61" s="263">
        <f>M39+M60</f>
        <v>90</v>
      </c>
      <c r="U61" s="263">
        <f>U39+U60</f>
        <v>32</v>
      </c>
      <c r="AC61" s="263">
        <f>AC39+AC60</f>
        <v>7</v>
      </c>
      <c r="AG61" s="263">
        <f>E61+M61+U61+AC61</f>
        <v>311</v>
      </c>
    </row>
    <row r="64" spans="1:33" x14ac:dyDescent="0.3">
      <c r="A64" s="306" t="s">
        <v>113</v>
      </c>
    </row>
    <row r="66" spans="1:42" x14ac:dyDescent="0.3">
      <c r="A66" s="412" t="s">
        <v>114</v>
      </c>
      <c r="B66" s="402"/>
      <c r="C66" s="402"/>
      <c r="D66" s="402"/>
      <c r="E66" s="402"/>
      <c r="F66" s="402"/>
      <c r="G66" s="402"/>
      <c r="I66" s="412" t="s">
        <v>117</v>
      </c>
      <c r="J66" s="402"/>
      <c r="K66" s="402"/>
      <c r="L66" s="402"/>
      <c r="M66" s="402"/>
      <c r="N66" s="402"/>
      <c r="O66" s="402"/>
      <c r="Q66" s="412" t="s">
        <v>117</v>
      </c>
      <c r="R66" s="402"/>
      <c r="S66" s="402"/>
      <c r="T66" s="402"/>
      <c r="U66" s="402"/>
      <c r="V66" s="402"/>
      <c r="W66" s="402"/>
      <c r="Y66" s="412" t="s">
        <v>117</v>
      </c>
      <c r="Z66" s="402"/>
      <c r="AA66" s="402"/>
      <c r="AB66" s="402"/>
      <c r="AC66" s="402"/>
      <c r="AD66" s="402"/>
      <c r="AE66" s="402"/>
      <c r="AG66" s="412" t="s">
        <v>132</v>
      </c>
      <c r="AH66" s="402"/>
      <c r="AI66" s="402"/>
      <c r="AJ66" s="402"/>
      <c r="AK66" s="307"/>
      <c r="AL66" s="412" t="s">
        <v>134</v>
      </c>
      <c r="AM66" s="402"/>
      <c r="AN66" s="402"/>
      <c r="AO66" s="402"/>
      <c r="AP66" s="307"/>
    </row>
    <row r="67" spans="1:42" ht="15" thickBot="1" x14ac:dyDescent="0.35">
      <c r="A67" s="401" t="s">
        <v>82</v>
      </c>
      <c r="B67" s="402"/>
      <c r="C67" s="402"/>
      <c r="D67" s="402"/>
      <c r="E67" s="402"/>
      <c r="F67" s="402"/>
      <c r="G67" s="402"/>
      <c r="I67" s="401" t="s">
        <v>82</v>
      </c>
      <c r="J67" s="402"/>
      <c r="K67" s="402"/>
      <c r="L67" s="402"/>
      <c r="M67" s="402"/>
      <c r="N67" s="402"/>
      <c r="O67" s="402"/>
      <c r="Q67" s="401" t="s">
        <v>82</v>
      </c>
      <c r="R67" s="402"/>
      <c r="S67" s="402"/>
      <c r="T67" s="402"/>
      <c r="U67" s="402"/>
      <c r="V67" s="402"/>
      <c r="W67" s="402"/>
      <c r="Y67" s="401" t="s">
        <v>82</v>
      </c>
      <c r="Z67" s="402"/>
      <c r="AA67" s="402"/>
      <c r="AB67" s="402"/>
      <c r="AC67" s="402"/>
      <c r="AD67" s="402"/>
      <c r="AE67" s="402"/>
      <c r="AG67" s="401" t="s">
        <v>82</v>
      </c>
      <c r="AH67" s="402"/>
      <c r="AI67" s="402"/>
      <c r="AJ67" s="402"/>
      <c r="AK67" s="307"/>
      <c r="AL67" s="401" t="s">
        <v>82</v>
      </c>
      <c r="AM67" s="402"/>
      <c r="AN67" s="402"/>
      <c r="AO67" s="402"/>
      <c r="AP67" s="307"/>
    </row>
    <row r="68" spans="1:42" ht="52.8" thickBot="1" x14ac:dyDescent="0.35">
      <c r="A68" s="415" t="s">
        <v>115</v>
      </c>
      <c r="B68" s="416"/>
      <c r="C68" s="416"/>
      <c r="D68" s="404"/>
      <c r="E68" s="425" t="s">
        <v>116</v>
      </c>
      <c r="F68" s="426"/>
      <c r="G68" s="407" t="s">
        <v>29</v>
      </c>
      <c r="I68" s="415" t="s">
        <v>118</v>
      </c>
      <c r="J68" s="416"/>
      <c r="K68" s="416"/>
      <c r="L68" s="404"/>
      <c r="M68" s="425" t="s">
        <v>119</v>
      </c>
      <c r="N68" s="426"/>
      <c r="O68" s="407" t="s">
        <v>29</v>
      </c>
      <c r="Q68" s="415" t="s">
        <v>118</v>
      </c>
      <c r="R68" s="416"/>
      <c r="S68" s="416"/>
      <c r="T68" s="404"/>
      <c r="U68" s="425" t="s">
        <v>119</v>
      </c>
      <c r="V68" s="426"/>
      <c r="W68" s="407" t="s">
        <v>29</v>
      </c>
      <c r="Y68" s="415" t="s">
        <v>118</v>
      </c>
      <c r="Z68" s="416"/>
      <c r="AA68" s="416"/>
      <c r="AB68" s="404"/>
      <c r="AC68" s="425" t="s">
        <v>119</v>
      </c>
      <c r="AD68" s="426"/>
      <c r="AE68" s="407" t="s">
        <v>29</v>
      </c>
      <c r="AG68" s="403" t="s">
        <v>99</v>
      </c>
      <c r="AH68" s="404"/>
      <c r="AI68" s="308" t="s">
        <v>133</v>
      </c>
      <c r="AJ68" s="407" t="s">
        <v>29</v>
      </c>
      <c r="AK68" s="307"/>
      <c r="AL68" s="403" t="s">
        <v>99</v>
      </c>
      <c r="AM68" s="404"/>
      <c r="AN68" s="308" t="s">
        <v>135</v>
      </c>
      <c r="AO68" s="407" t="s">
        <v>29</v>
      </c>
      <c r="AP68" s="307"/>
    </row>
    <row r="69" spans="1:42" ht="15" thickBot="1" x14ac:dyDescent="0.35">
      <c r="A69" s="405"/>
      <c r="B69" s="417"/>
      <c r="C69" s="417"/>
      <c r="D69" s="406"/>
      <c r="E69" s="286" t="s">
        <v>108</v>
      </c>
      <c r="F69" s="287" t="s">
        <v>88</v>
      </c>
      <c r="G69" s="408"/>
      <c r="I69" s="405"/>
      <c r="J69" s="417"/>
      <c r="K69" s="417"/>
      <c r="L69" s="406"/>
      <c r="M69" s="286" t="s">
        <v>108</v>
      </c>
      <c r="N69" s="287" t="s">
        <v>88</v>
      </c>
      <c r="O69" s="408"/>
      <c r="Q69" s="405"/>
      <c r="R69" s="417"/>
      <c r="S69" s="417"/>
      <c r="T69" s="406"/>
      <c r="U69" s="286" t="s">
        <v>108</v>
      </c>
      <c r="V69" s="287" t="s">
        <v>88</v>
      </c>
      <c r="W69" s="408"/>
      <c r="Y69" s="405"/>
      <c r="Z69" s="417"/>
      <c r="AA69" s="417"/>
      <c r="AB69" s="406"/>
      <c r="AC69" s="286" t="s">
        <v>108</v>
      </c>
      <c r="AD69" s="287" t="s">
        <v>88</v>
      </c>
      <c r="AE69" s="408"/>
      <c r="AG69" s="405"/>
      <c r="AH69" s="406"/>
      <c r="AI69" s="286" t="s">
        <v>129</v>
      </c>
      <c r="AJ69" s="408"/>
      <c r="AK69" s="307"/>
      <c r="AL69" s="405"/>
      <c r="AM69" s="406"/>
      <c r="AN69" s="286" t="s">
        <v>129</v>
      </c>
      <c r="AO69" s="408"/>
      <c r="AP69" s="307"/>
    </row>
    <row r="70" spans="1:42" ht="15" thickBot="1" x14ac:dyDescent="0.35">
      <c r="A70" s="418"/>
      <c r="B70" s="419" t="s">
        <v>86</v>
      </c>
      <c r="C70" s="421" t="s">
        <v>27</v>
      </c>
      <c r="D70" s="288" t="s">
        <v>0</v>
      </c>
      <c r="E70" s="289">
        <v>2</v>
      </c>
      <c r="F70" s="290">
        <v>356</v>
      </c>
      <c r="G70" s="291">
        <v>358</v>
      </c>
      <c r="I70" s="418"/>
      <c r="J70" s="419" t="s">
        <v>86</v>
      </c>
      <c r="K70" s="421" t="s">
        <v>27</v>
      </c>
      <c r="L70" s="288" t="s">
        <v>0</v>
      </c>
      <c r="M70" s="289">
        <v>3</v>
      </c>
      <c r="N70" s="290">
        <v>200</v>
      </c>
      <c r="O70" s="291">
        <v>203</v>
      </c>
      <c r="Q70" s="418"/>
      <c r="R70" s="419" t="s">
        <v>86</v>
      </c>
      <c r="S70" s="421" t="s">
        <v>27</v>
      </c>
      <c r="T70" s="288" t="s">
        <v>0</v>
      </c>
      <c r="U70" s="289">
        <v>1</v>
      </c>
      <c r="V70" s="290">
        <v>44</v>
      </c>
      <c r="W70" s="291">
        <v>45</v>
      </c>
      <c r="Y70" s="418"/>
      <c r="Z70" s="419" t="s">
        <v>86</v>
      </c>
      <c r="AA70" s="421" t="s">
        <v>27</v>
      </c>
      <c r="AB70" s="288" t="s">
        <v>0</v>
      </c>
      <c r="AC70" s="289">
        <v>1</v>
      </c>
      <c r="AD70" s="290">
        <v>13</v>
      </c>
      <c r="AE70" s="291">
        <v>14</v>
      </c>
      <c r="AG70" s="409" t="s">
        <v>27</v>
      </c>
      <c r="AH70" s="288" t="s">
        <v>0</v>
      </c>
      <c r="AI70" s="289">
        <v>13</v>
      </c>
      <c r="AJ70" s="291">
        <v>13</v>
      </c>
      <c r="AK70" s="307"/>
      <c r="AL70" s="409" t="s">
        <v>27</v>
      </c>
      <c r="AM70" s="288" t="s">
        <v>0</v>
      </c>
      <c r="AN70" s="289">
        <v>13</v>
      </c>
      <c r="AO70" s="291">
        <v>13</v>
      </c>
      <c r="AP70" s="307"/>
    </row>
    <row r="71" spans="1:42" x14ac:dyDescent="0.3">
      <c r="A71" s="410"/>
      <c r="B71" s="402"/>
      <c r="C71" s="402"/>
      <c r="D71" s="292" t="s">
        <v>1</v>
      </c>
      <c r="E71" s="293">
        <v>0</v>
      </c>
      <c r="F71" s="294">
        <v>5</v>
      </c>
      <c r="G71" s="295">
        <v>5</v>
      </c>
      <c r="I71" s="410"/>
      <c r="J71" s="402"/>
      <c r="K71" s="402"/>
      <c r="L71" s="292" t="s">
        <v>1</v>
      </c>
      <c r="M71" s="293">
        <v>0</v>
      </c>
      <c r="N71" s="294">
        <v>1</v>
      </c>
      <c r="O71" s="295">
        <v>1</v>
      </c>
      <c r="Q71" s="410"/>
      <c r="R71" s="402"/>
      <c r="S71" s="402"/>
      <c r="T71" s="292" t="s">
        <v>2</v>
      </c>
      <c r="U71" s="293">
        <v>1</v>
      </c>
      <c r="V71" s="294">
        <v>154</v>
      </c>
      <c r="W71" s="295">
        <v>155</v>
      </c>
      <c r="Y71" s="410"/>
      <c r="Z71" s="402"/>
      <c r="AA71" s="402"/>
      <c r="AB71" s="292" t="s">
        <v>2</v>
      </c>
      <c r="AC71" s="293">
        <v>0</v>
      </c>
      <c r="AD71" s="294">
        <v>32</v>
      </c>
      <c r="AE71" s="295">
        <v>32</v>
      </c>
      <c r="AG71" s="410"/>
      <c r="AH71" s="292" t="s">
        <v>2</v>
      </c>
      <c r="AI71" s="293">
        <v>18</v>
      </c>
      <c r="AJ71" s="295">
        <v>18</v>
      </c>
      <c r="AK71" s="307"/>
      <c r="AL71" s="410"/>
      <c r="AM71" s="292" t="s">
        <v>2</v>
      </c>
      <c r="AN71" s="293">
        <v>18</v>
      </c>
      <c r="AO71" s="295">
        <v>18</v>
      </c>
      <c r="AP71" s="307"/>
    </row>
    <row r="72" spans="1:42" ht="16.8" x14ac:dyDescent="0.3">
      <c r="A72" s="410"/>
      <c r="B72" s="402"/>
      <c r="C72" s="402"/>
      <c r="D72" s="292" t="s">
        <v>2</v>
      </c>
      <c r="E72" s="293">
        <v>2</v>
      </c>
      <c r="F72" s="294">
        <v>923</v>
      </c>
      <c r="G72" s="295">
        <v>925</v>
      </c>
      <c r="I72" s="410"/>
      <c r="J72" s="402"/>
      <c r="K72" s="402"/>
      <c r="L72" s="292" t="s">
        <v>2</v>
      </c>
      <c r="M72" s="293">
        <v>1</v>
      </c>
      <c r="N72" s="294">
        <v>572</v>
      </c>
      <c r="O72" s="295">
        <v>573</v>
      </c>
      <c r="Q72" s="410"/>
      <c r="R72" s="402"/>
      <c r="S72" s="402"/>
      <c r="T72" s="292" t="s">
        <v>3</v>
      </c>
      <c r="U72" s="293">
        <v>1</v>
      </c>
      <c r="V72" s="294">
        <v>15</v>
      </c>
      <c r="W72" s="295">
        <v>16</v>
      </c>
      <c r="Y72" s="410"/>
      <c r="Z72" s="402"/>
      <c r="AA72" s="402"/>
      <c r="AB72" s="292" t="s">
        <v>3</v>
      </c>
      <c r="AC72" s="293">
        <v>0</v>
      </c>
      <c r="AD72" s="294">
        <v>5</v>
      </c>
      <c r="AE72" s="295">
        <v>5</v>
      </c>
      <c r="AG72" s="410"/>
      <c r="AH72" s="292" t="s">
        <v>3</v>
      </c>
      <c r="AI72" s="293">
        <v>4</v>
      </c>
      <c r="AJ72" s="295">
        <v>4</v>
      </c>
      <c r="AK72" s="307"/>
      <c r="AL72" s="410"/>
      <c r="AM72" s="292" t="s">
        <v>3</v>
      </c>
      <c r="AN72" s="293">
        <v>4</v>
      </c>
      <c r="AO72" s="295">
        <v>4</v>
      </c>
      <c r="AP72" s="307"/>
    </row>
    <row r="73" spans="1:42" ht="16.8" x14ac:dyDescent="0.3">
      <c r="A73" s="410"/>
      <c r="B73" s="402"/>
      <c r="C73" s="402"/>
      <c r="D73" s="292" t="s">
        <v>3</v>
      </c>
      <c r="E73" s="293">
        <v>0</v>
      </c>
      <c r="F73" s="294">
        <v>68</v>
      </c>
      <c r="G73" s="295">
        <v>68</v>
      </c>
      <c r="I73" s="410"/>
      <c r="J73" s="402"/>
      <c r="K73" s="402"/>
      <c r="L73" s="292" t="s">
        <v>3</v>
      </c>
      <c r="M73" s="293">
        <v>1</v>
      </c>
      <c r="N73" s="294">
        <v>38</v>
      </c>
      <c r="O73" s="295">
        <v>39</v>
      </c>
      <c r="Q73" s="410"/>
      <c r="R73" s="402"/>
      <c r="S73" s="402"/>
      <c r="T73" s="292" t="s">
        <v>4</v>
      </c>
      <c r="U73" s="293">
        <v>1</v>
      </c>
      <c r="V73" s="294">
        <v>71</v>
      </c>
      <c r="W73" s="295">
        <v>72</v>
      </c>
      <c r="Y73" s="410"/>
      <c r="Z73" s="402"/>
      <c r="AA73" s="402"/>
      <c r="AB73" s="292" t="s">
        <v>4</v>
      </c>
      <c r="AC73" s="293">
        <v>0</v>
      </c>
      <c r="AD73" s="294">
        <v>17</v>
      </c>
      <c r="AE73" s="295">
        <v>17</v>
      </c>
      <c r="AG73" s="410"/>
      <c r="AH73" s="292" t="s">
        <v>4</v>
      </c>
      <c r="AI73" s="293">
        <v>17</v>
      </c>
      <c r="AJ73" s="295">
        <v>17</v>
      </c>
      <c r="AK73" s="307"/>
      <c r="AL73" s="410"/>
      <c r="AM73" s="292" t="s">
        <v>4</v>
      </c>
      <c r="AN73" s="293">
        <v>17</v>
      </c>
      <c r="AO73" s="295">
        <v>17</v>
      </c>
      <c r="AP73" s="307"/>
    </row>
    <row r="74" spans="1:42" ht="16.8" x14ac:dyDescent="0.3">
      <c r="A74" s="410"/>
      <c r="B74" s="402"/>
      <c r="C74" s="402"/>
      <c r="D74" s="292" t="s">
        <v>4</v>
      </c>
      <c r="E74" s="293">
        <v>1</v>
      </c>
      <c r="F74" s="294">
        <v>357</v>
      </c>
      <c r="G74" s="295">
        <v>358</v>
      </c>
      <c r="I74" s="410"/>
      <c r="J74" s="402"/>
      <c r="K74" s="402"/>
      <c r="L74" s="292" t="s">
        <v>4</v>
      </c>
      <c r="M74" s="293">
        <v>1</v>
      </c>
      <c r="N74" s="294">
        <v>230</v>
      </c>
      <c r="O74" s="295">
        <v>231</v>
      </c>
      <c r="Q74" s="410"/>
      <c r="R74" s="402"/>
      <c r="S74" s="402"/>
      <c r="T74" s="292" t="s">
        <v>5</v>
      </c>
      <c r="U74" s="293">
        <v>0</v>
      </c>
      <c r="V74" s="294">
        <v>15</v>
      </c>
      <c r="W74" s="295">
        <v>15</v>
      </c>
      <c r="Y74" s="410"/>
      <c r="Z74" s="402"/>
      <c r="AA74" s="402"/>
      <c r="AB74" s="292" t="s">
        <v>5</v>
      </c>
      <c r="AC74" s="293">
        <v>0</v>
      </c>
      <c r="AD74" s="294">
        <v>2</v>
      </c>
      <c r="AE74" s="295">
        <v>2</v>
      </c>
      <c r="AG74" s="410"/>
      <c r="AH74" s="292" t="s">
        <v>5</v>
      </c>
      <c r="AI74" s="293">
        <v>3</v>
      </c>
      <c r="AJ74" s="295">
        <v>3</v>
      </c>
      <c r="AK74" s="307"/>
      <c r="AL74" s="410"/>
      <c r="AM74" s="292" t="s">
        <v>5</v>
      </c>
      <c r="AN74" s="293">
        <v>3</v>
      </c>
      <c r="AO74" s="295">
        <v>3</v>
      </c>
      <c r="AP74" s="307"/>
    </row>
    <row r="75" spans="1:42" ht="16.8" x14ac:dyDescent="0.3">
      <c r="A75" s="410"/>
      <c r="B75" s="402"/>
      <c r="C75" s="402"/>
      <c r="D75" s="292" t="s">
        <v>5</v>
      </c>
      <c r="E75" s="293">
        <v>0</v>
      </c>
      <c r="F75" s="294">
        <v>101</v>
      </c>
      <c r="G75" s="295">
        <v>101</v>
      </c>
      <c r="I75" s="410"/>
      <c r="J75" s="402"/>
      <c r="K75" s="402"/>
      <c r="L75" s="292" t="s">
        <v>5</v>
      </c>
      <c r="M75" s="293">
        <v>0</v>
      </c>
      <c r="N75" s="294">
        <v>43</v>
      </c>
      <c r="O75" s="295">
        <v>43</v>
      </c>
      <c r="Q75" s="410"/>
      <c r="R75" s="402"/>
      <c r="S75" s="402"/>
      <c r="T75" s="292" t="s">
        <v>6</v>
      </c>
      <c r="U75" s="293">
        <v>0</v>
      </c>
      <c r="V75" s="294">
        <v>14</v>
      </c>
      <c r="W75" s="295">
        <v>14</v>
      </c>
      <c r="Y75" s="410"/>
      <c r="Z75" s="402"/>
      <c r="AA75" s="402"/>
      <c r="AB75" s="292" t="s">
        <v>6</v>
      </c>
      <c r="AC75" s="293">
        <v>0</v>
      </c>
      <c r="AD75" s="294">
        <v>5</v>
      </c>
      <c r="AE75" s="295">
        <v>5</v>
      </c>
      <c r="AG75" s="410"/>
      <c r="AH75" s="292" t="s">
        <v>7</v>
      </c>
      <c r="AI75" s="293">
        <v>10</v>
      </c>
      <c r="AJ75" s="295">
        <v>10</v>
      </c>
      <c r="AK75" s="307"/>
      <c r="AL75" s="410"/>
      <c r="AM75" s="292" t="s">
        <v>7</v>
      </c>
      <c r="AN75" s="293">
        <v>10</v>
      </c>
      <c r="AO75" s="295">
        <v>10</v>
      </c>
      <c r="AP75" s="307"/>
    </row>
    <row r="76" spans="1:42" ht="16.8" x14ac:dyDescent="0.3">
      <c r="A76" s="410"/>
      <c r="B76" s="402"/>
      <c r="C76" s="402"/>
      <c r="D76" s="292" t="s">
        <v>6</v>
      </c>
      <c r="E76" s="293">
        <v>0</v>
      </c>
      <c r="F76" s="294">
        <v>139</v>
      </c>
      <c r="G76" s="295">
        <v>139</v>
      </c>
      <c r="I76" s="410"/>
      <c r="J76" s="402"/>
      <c r="K76" s="402"/>
      <c r="L76" s="292" t="s">
        <v>6</v>
      </c>
      <c r="M76" s="293">
        <v>0</v>
      </c>
      <c r="N76" s="294">
        <v>111</v>
      </c>
      <c r="O76" s="295">
        <v>111</v>
      </c>
      <c r="Q76" s="410"/>
      <c r="R76" s="402"/>
      <c r="S76" s="402"/>
      <c r="T76" s="292" t="s">
        <v>7</v>
      </c>
      <c r="U76" s="293">
        <v>1</v>
      </c>
      <c r="V76" s="294">
        <v>57</v>
      </c>
      <c r="W76" s="295">
        <v>58</v>
      </c>
      <c r="Y76" s="410"/>
      <c r="Z76" s="402"/>
      <c r="AA76" s="402"/>
      <c r="AB76" s="292" t="s">
        <v>7</v>
      </c>
      <c r="AC76" s="293">
        <v>0</v>
      </c>
      <c r="AD76" s="294">
        <v>9</v>
      </c>
      <c r="AE76" s="295">
        <v>9</v>
      </c>
      <c r="AG76" s="410"/>
      <c r="AH76" s="292" t="s">
        <v>9</v>
      </c>
      <c r="AI76" s="293">
        <v>9</v>
      </c>
      <c r="AJ76" s="295">
        <v>9</v>
      </c>
      <c r="AK76" s="307"/>
      <c r="AL76" s="410"/>
      <c r="AM76" s="292" t="s">
        <v>9</v>
      </c>
      <c r="AN76" s="293">
        <v>9</v>
      </c>
      <c r="AO76" s="295">
        <v>9</v>
      </c>
      <c r="AP76" s="307"/>
    </row>
    <row r="77" spans="1:42" ht="16.8" x14ac:dyDescent="0.3">
      <c r="A77" s="410"/>
      <c r="B77" s="402"/>
      <c r="C77" s="402"/>
      <c r="D77" s="292" t="s">
        <v>7</v>
      </c>
      <c r="E77" s="293">
        <v>1</v>
      </c>
      <c r="F77" s="294">
        <v>638</v>
      </c>
      <c r="G77" s="295">
        <v>639</v>
      </c>
      <c r="I77" s="410"/>
      <c r="J77" s="402"/>
      <c r="K77" s="402"/>
      <c r="L77" s="292" t="s">
        <v>7</v>
      </c>
      <c r="M77" s="293">
        <v>0</v>
      </c>
      <c r="N77" s="294">
        <v>175</v>
      </c>
      <c r="O77" s="295">
        <v>175</v>
      </c>
      <c r="Q77" s="410"/>
      <c r="R77" s="402"/>
      <c r="S77" s="402"/>
      <c r="T77" s="292" t="s">
        <v>9</v>
      </c>
      <c r="U77" s="293">
        <v>0</v>
      </c>
      <c r="V77" s="294">
        <v>47</v>
      </c>
      <c r="W77" s="295">
        <v>47</v>
      </c>
      <c r="Y77" s="410"/>
      <c r="Z77" s="402"/>
      <c r="AA77" s="402"/>
      <c r="AB77" s="292" t="s">
        <v>9</v>
      </c>
      <c r="AC77" s="293">
        <v>0</v>
      </c>
      <c r="AD77" s="294">
        <v>13</v>
      </c>
      <c r="AE77" s="295">
        <v>13</v>
      </c>
      <c r="AG77" s="410"/>
      <c r="AH77" s="292" t="s">
        <v>10</v>
      </c>
      <c r="AI77" s="293">
        <v>1</v>
      </c>
      <c r="AJ77" s="295">
        <v>1</v>
      </c>
      <c r="AK77" s="307"/>
      <c r="AL77" s="410"/>
      <c r="AM77" s="292" t="s">
        <v>10</v>
      </c>
      <c r="AN77" s="293">
        <v>1</v>
      </c>
      <c r="AO77" s="295">
        <v>1</v>
      </c>
      <c r="AP77" s="307"/>
    </row>
    <row r="78" spans="1:42" x14ac:dyDescent="0.3">
      <c r="A78" s="410"/>
      <c r="B78" s="402"/>
      <c r="C78" s="402"/>
      <c r="D78" s="292" t="s">
        <v>9</v>
      </c>
      <c r="E78" s="293">
        <v>2</v>
      </c>
      <c r="F78" s="294">
        <v>310</v>
      </c>
      <c r="G78" s="295">
        <v>312</v>
      </c>
      <c r="I78" s="410"/>
      <c r="J78" s="402"/>
      <c r="K78" s="402"/>
      <c r="L78" s="292" t="s">
        <v>9</v>
      </c>
      <c r="M78" s="293">
        <v>2</v>
      </c>
      <c r="N78" s="294">
        <v>256</v>
      </c>
      <c r="O78" s="295">
        <v>258</v>
      </c>
      <c r="Q78" s="410"/>
      <c r="R78" s="402"/>
      <c r="S78" s="402"/>
      <c r="T78" s="292" t="s">
        <v>10</v>
      </c>
      <c r="U78" s="293">
        <v>0</v>
      </c>
      <c r="V78" s="294">
        <v>12</v>
      </c>
      <c r="W78" s="295">
        <v>12</v>
      </c>
      <c r="Y78" s="410"/>
      <c r="Z78" s="402"/>
      <c r="AA78" s="402"/>
      <c r="AB78" s="292" t="s">
        <v>10</v>
      </c>
      <c r="AC78" s="293">
        <v>0</v>
      </c>
      <c r="AD78" s="294">
        <v>1</v>
      </c>
      <c r="AE78" s="295">
        <v>1</v>
      </c>
      <c r="AG78" s="410"/>
      <c r="AH78" s="292" t="s">
        <v>11</v>
      </c>
      <c r="AI78" s="293">
        <v>7</v>
      </c>
      <c r="AJ78" s="295">
        <v>7</v>
      </c>
      <c r="AK78" s="307"/>
      <c r="AL78" s="410"/>
      <c r="AM78" s="292" t="s">
        <v>11</v>
      </c>
      <c r="AN78" s="293">
        <v>7</v>
      </c>
      <c r="AO78" s="295">
        <v>7</v>
      </c>
      <c r="AP78" s="307"/>
    </row>
    <row r="79" spans="1:42" x14ac:dyDescent="0.3">
      <c r="A79" s="410"/>
      <c r="B79" s="402"/>
      <c r="C79" s="402"/>
      <c r="D79" s="292" t="s">
        <v>10</v>
      </c>
      <c r="E79" s="293">
        <v>0</v>
      </c>
      <c r="F79" s="294">
        <v>67</v>
      </c>
      <c r="G79" s="295">
        <v>67</v>
      </c>
      <c r="I79" s="410"/>
      <c r="J79" s="402"/>
      <c r="K79" s="402"/>
      <c r="L79" s="292" t="s">
        <v>10</v>
      </c>
      <c r="M79" s="293">
        <v>1</v>
      </c>
      <c r="N79" s="294">
        <v>42</v>
      </c>
      <c r="O79" s="295">
        <v>43</v>
      </c>
      <c r="Q79" s="410"/>
      <c r="R79" s="402"/>
      <c r="S79" s="402"/>
      <c r="T79" s="292" t="s">
        <v>11</v>
      </c>
      <c r="U79" s="293">
        <v>0</v>
      </c>
      <c r="V79" s="294">
        <v>21</v>
      </c>
      <c r="W79" s="295">
        <v>21</v>
      </c>
      <c r="Y79" s="410"/>
      <c r="Z79" s="402"/>
      <c r="AA79" s="402"/>
      <c r="AB79" s="292" t="s">
        <v>11</v>
      </c>
      <c r="AC79" s="293">
        <v>0</v>
      </c>
      <c r="AD79" s="294">
        <v>9</v>
      </c>
      <c r="AE79" s="295">
        <v>9</v>
      </c>
      <c r="AG79" s="410"/>
      <c r="AH79" s="292" t="s">
        <v>12</v>
      </c>
      <c r="AI79" s="293">
        <v>27</v>
      </c>
      <c r="AJ79" s="295">
        <v>27</v>
      </c>
      <c r="AK79" s="307"/>
      <c r="AL79" s="410"/>
      <c r="AM79" s="292" t="s">
        <v>12</v>
      </c>
      <c r="AN79" s="293">
        <v>27</v>
      </c>
      <c r="AO79" s="295">
        <v>27</v>
      </c>
      <c r="AP79" s="307"/>
    </row>
    <row r="80" spans="1:42" x14ac:dyDescent="0.3">
      <c r="A80" s="410"/>
      <c r="B80" s="402"/>
      <c r="C80" s="402"/>
      <c r="D80" s="292" t="s">
        <v>11</v>
      </c>
      <c r="E80" s="293">
        <v>0</v>
      </c>
      <c r="F80" s="294">
        <v>167</v>
      </c>
      <c r="G80" s="295">
        <v>167</v>
      </c>
      <c r="I80" s="410"/>
      <c r="J80" s="402"/>
      <c r="K80" s="402"/>
      <c r="L80" s="292" t="s">
        <v>11</v>
      </c>
      <c r="M80" s="293">
        <v>0</v>
      </c>
      <c r="N80" s="294">
        <v>77</v>
      </c>
      <c r="O80" s="295">
        <v>77</v>
      </c>
      <c r="Q80" s="410"/>
      <c r="R80" s="402"/>
      <c r="S80" s="402"/>
      <c r="T80" s="292" t="s">
        <v>12</v>
      </c>
      <c r="U80" s="293">
        <v>0</v>
      </c>
      <c r="V80" s="294">
        <v>99</v>
      </c>
      <c r="W80" s="295">
        <v>99</v>
      </c>
      <c r="Y80" s="410"/>
      <c r="Z80" s="402"/>
      <c r="AA80" s="402"/>
      <c r="AB80" s="292" t="s">
        <v>12</v>
      </c>
      <c r="AC80" s="293">
        <v>0</v>
      </c>
      <c r="AD80" s="294">
        <v>21</v>
      </c>
      <c r="AE80" s="295">
        <v>21</v>
      </c>
      <c r="AG80" s="410"/>
      <c r="AH80" s="292" t="s">
        <v>14</v>
      </c>
      <c r="AI80" s="293">
        <v>5</v>
      </c>
      <c r="AJ80" s="295">
        <v>5</v>
      </c>
      <c r="AK80" s="307"/>
      <c r="AL80" s="410"/>
      <c r="AM80" s="292" t="s">
        <v>14</v>
      </c>
      <c r="AN80" s="293">
        <v>5</v>
      </c>
      <c r="AO80" s="295">
        <v>5</v>
      </c>
      <c r="AP80" s="307"/>
    </row>
    <row r="81" spans="1:46" x14ac:dyDescent="0.3">
      <c r="A81" s="410"/>
      <c r="B81" s="402"/>
      <c r="C81" s="402"/>
      <c r="D81" s="292" t="s">
        <v>12</v>
      </c>
      <c r="E81" s="293">
        <v>5</v>
      </c>
      <c r="F81" s="294">
        <v>525</v>
      </c>
      <c r="G81" s="295">
        <v>530</v>
      </c>
      <c r="I81" s="410"/>
      <c r="J81" s="402"/>
      <c r="K81" s="402"/>
      <c r="L81" s="292" t="s">
        <v>12</v>
      </c>
      <c r="M81" s="293">
        <v>4</v>
      </c>
      <c r="N81" s="294">
        <v>436</v>
      </c>
      <c r="O81" s="295">
        <v>440</v>
      </c>
      <c r="Q81" s="410"/>
      <c r="R81" s="402"/>
      <c r="S81" s="402"/>
      <c r="T81" s="292" t="s">
        <v>14</v>
      </c>
      <c r="U81" s="293">
        <v>0</v>
      </c>
      <c r="V81" s="294">
        <v>18</v>
      </c>
      <c r="W81" s="295">
        <v>18</v>
      </c>
      <c r="Y81" s="410"/>
      <c r="Z81" s="402"/>
      <c r="AA81" s="402"/>
      <c r="AB81" s="292" t="s">
        <v>14</v>
      </c>
      <c r="AC81" s="293">
        <v>0</v>
      </c>
      <c r="AD81" s="294">
        <v>5</v>
      </c>
      <c r="AE81" s="295">
        <v>5</v>
      </c>
      <c r="AG81" s="410"/>
      <c r="AH81" s="292" t="s">
        <v>15</v>
      </c>
      <c r="AI81" s="293">
        <v>2</v>
      </c>
      <c r="AJ81" s="295">
        <v>2</v>
      </c>
      <c r="AK81" s="307"/>
      <c r="AL81" s="410"/>
      <c r="AM81" s="292" t="s">
        <v>15</v>
      </c>
      <c r="AN81" s="293">
        <v>2</v>
      </c>
      <c r="AO81" s="295">
        <v>2</v>
      </c>
      <c r="AP81" s="307"/>
    </row>
    <row r="82" spans="1:46" x14ac:dyDescent="0.3">
      <c r="A82" s="410"/>
      <c r="B82" s="402"/>
      <c r="C82" s="402"/>
      <c r="D82" s="292" t="s">
        <v>14</v>
      </c>
      <c r="E82" s="293">
        <v>0</v>
      </c>
      <c r="F82" s="294">
        <v>114</v>
      </c>
      <c r="G82" s="295">
        <v>114</v>
      </c>
      <c r="I82" s="410"/>
      <c r="J82" s="402"/>
      <c r="K82" s="402"/>
      <c r="L82" s="292" t="s">
        <v>14</v>
      </c>
      <c r="M82" s="293">
        <v>0</v>
      </c>
      <c r="N82" s="294">
        <v>63</v>
      </c>
      <c r="O82" s="295">
        <v>63</v>
      </c>
      <c r="Q82" s="410"/>
      <c r="R82" s="402"/>
      <c r="S82" s="402"/>
      <c r="T82" s="292" t="s">
        <v>15</v>
      </c>
      <c r="U82" s="293">
        <v>0</v>
      </c>
      <c r="V82" s="294">
        <v>6</v>
      </c>
      <c r="W82" s="295">
        <v>6</v>
      </c>
      <c r="Y82" s="410"/>
      <c r="Z82" s="402"/>
      <c r="AA82" s="402"/>
      <c r="AB82" s="292" t="s">
        <v>15</v>
      </c>
      <c r="AC82" s="293">
        <v>0</v>
      </c>
      <c r="AD82" s="294">
        <v>3</v>
      </c>
      <c r="AE82" s="295">
        <v>3</v>
      </c>
      <c r="AG82" s="410"/>
      <c r="AH82" s="292" t="s">
        <v>16</v>
      </c>
      <c r="AI82" s="293">
        <v>14</v>
      </c>
      <c r="AJ82" s="295">
        <v>14</v>
      </c>
      <c r="AK82" s="307"/>
      <c r="AL82" s="410"/>
      <c r="AM82" s="292" t="s">
        <v>16</v>
      </c>
      <c r="AN82" s="293">
        <v>14</v>
      </c>
      <c r="AO82" s="295">
        <v>14</v>
      </c>
      <c r="AP82" s="307"/>
    </row>
    <row r="83" spans="1:46" x14ac:dyDescent="0.3">
      <c r="A83" s="410"/>
      <c r="B83" s="402"/>
      <c r="C83" s="402"/>
      <c r="D83" s="292" t="s">
        <v>15</v>
      </c>
      <c r="E83" s="293">
        <v>0</v>
      </c>
      <c r="F83" s="294">
        <v>24</v>
      </c>
      <c r="G83" s="295">
        <v>24</v>
      </c>
      <c r="I83" s="410"/>
      <c r="J83" s="402"/>
      <c r="K83" s="402"/>
      <c r="L83" s="292" t="s">
        <v>15</v>
      </c>
      <c r="M83" s="293">
        <v>1</v>
      </c>
      <c r="N83" s="294">
        <v>13</v>
      </c>
      <c r="O83" s="295">
        <v>14</v>
      </c>
      <c r="Q83" s="410"/>
      <c r="R83" s="402"/>
      <c r="S83" s="402"/>
      <c r="T83" s="292" t="s">
        <v>16</v>
      </c>
      <c r="U83" s="293">
        <v>0</v>
      </c>
      <c r="V83" s="294">
        <v>61</v>
      </c>
      <c r="W83" s="295">
        <v>61</v>
      </c>
      <c r="Y83" s="410"/>
      <c r="Z83" s="402"/>
      <c r="AA83" s="402"/>
      <c r="AB83" s="292" t="s">
        <v>16</v>
      </c>
      <c r="AC83" s="293">
        <v>0</v>
      </c>
      <c r="AD83" s="294">
        <v>17</v>
      </c>
      <c r="AE83" s="295">
        <v>17</v>
      </c>
      <c r="AG83" s="410"/>
      <c r="AH83" s="292" t="s">
        <v>17</v>
      </c>
      <c r="AI83" s="293">
        <v>20</v>
      </c>
      <c r="AJ83" s="295">
        <v>20</v>
      </c>
      <c r="AK83" s="307"/>
      <c r="AL83" s="410"/>
      <c r="AM83" s="292" t="s">
        <v>17</v>
      </c>
      <c r="AN83" s="293">
        <v>20</v>
      </c>
      <c r="AO83" s="295">
        <v>20</v>
      </c>
      <c r="AP83" s="307"/>
    </row>
    <row r="84" spans="1:46" x14ac:dyDescent="0.3">
      <c r="A84" s="410"/>
      <c r="B84" s="402"/>
      <c r="C84" s="402"/>
      <c r="D84" s="292" t="s">
        <v>16</v>
      </c>
      <c r="E84" s="293">
        <v>5</v>
      </c>
      <c r="F84" s="294">
        <v>377</v>
      </c>
      <c r="G84" s="295">
        <v>382</v>
      </c>
      <c r="I84" s="410"/>
      <c r="J84" s="402"/>
      <c r="K84" s="402"/>
      <c r="L84" s="292" t="s">
        <v>16</v>
      </c>
      <c r="M84" s="293">
        <v>3</v>
      </c>
      <c r="N84" s="294">
        <v>310</v>
      </c>
      <c r="O84" s="295">
        <v>313</v>
      </c>
      <c r="Q84" s="410"/>
      <c r="R84" s="402"/>
      <c r="S84" s="402"/>
      <c r="T84" s="292" t="s">
        <v>17</v>
      </c>
      <c r="U84" s="293">
        <v>0</v>
      </c>
      <c r="V84" s="294">
        <v>112</v>
      </c>
      <c r="W84" s="295">
        <v>112</v>
      </c>
      <c r="Y84" s="410"/>
      <c r="Z84" s="402"/>
      <c r="AA84" s="402"/>
      <c r="AB84" s="292" t="s">
        <v>17</v>
      </c>
      <c r="AC84" s="293">
        <v>0</v>
      </c>
      <c r="AD84" s="294">
        <v>27</v>
      </c>
      <c r="AE84" s="295">
        <v>27</v>
      </c>
      <c r="AG84" s="410"/>
      <c r="AH84" s="292" t="s">
        <v>18</v>
      </c>
      <c r="AI84" s="293">
        <v>4</v>
      </c>
      <c r="AJ84" s="295">
        <v>4</v>
      </c>
      <c r="AK84" s="307"/>
      <c r="AL84" s="410"/>
      <c r="AM84" s="292" t="s">
        <v>18</v>
      </c>
      <c r="AN84" s="293">
        <v>4</v>
      </c>
      <c r="AO84" s="295">
        <v>4</v>
      </c>
      <c r="AP84" s="307"/>
    </row>
    <row r="85" spans="1:46" x14ac:dyDescent="0.3">
      <c r="A85" s="410"/>
      <c r="B85" s="402"/>
      <c r="C85" s="402"/>
      <c r="D85" s="292" t="s">
        <v>17</v>
      </c>
      <c r="E85" s="293">
        <v>5</v>
      </c>
      <c r="F85" s="294">
        <v>649</v>
      </c>
      <c r="G85" s="295">
        <v>654</v>
      </c>
      <c r="I85" s="410"/>
      <c r="J85" s="402"/>
      <c r="K85" s="402"/>
      <c r="L85" s="292" t="s">
        <v>17</v>
      </c>
      <c r="M85" s="293">
        <v>3</v>
      </c>
      <c r="N85" s="294">
        <v>381</v>
      </c>
      <c r="O85" s="295">
        <v>384</v>
      </c>
      <c r="Q85" s="410"/>
      <c r="R85" s="402"/>
      <c r="S85" s="402"/>
      <c r="T85" s="292" t="s">
        <v>18</v>
      </c>
      <c r="U85" s="293">
        <v>0</v>
      </c>
      <c r="V85" s="294">
        <v>7</v>
      </c>
      <c r="W85" s="295">
        <v>7</v>
      </c>
      <c r="Y85" s="410"/>
      <c r="Z85" s="402"/>
      <c r="AA85" s="402"/>
      <c r="AB85" s="292" t="s">
        <v>18</v>
      </c>
      <c r="AC85" s="293">
        <v>0</v>
      </c>
      <c r="AD85" s="294">
        <v>1</v>
      </c>
      <c r="AE85" s="295">
        <v>1</v>
      </c>
      <c r="AG85" s="410"/>
      <c r="AH85" s="292" t="s">
        <v>19</v>
      </c>
      <c r="AI85" s="293">
        <v>13</v>
      </c>
      <c r="AJ85" s="295">
        <v>13</v>
      </c>
      <c r="AK85" s="307"/>
      <c r="AL85" s="410"/>
      <c r="AM85" s="292" t="s">
        <v>19</v>
      </c>
      <c r="AN85" s="293">
        <v>13</v>
      </c>
      <c r="AO85" s="295">
        <v>13</v>
      </c>
      <c r="AP85" s="307"/>
    </row>
    <row r="86" spans="1:46" x14ac:dyDescent="0.3">
      <c r="A86" s="410"/>
      <c r="B86" s="402"/>
      <c r="C86" s="402"/>
      <c r="D86" s="292" t="s">
        <v>18</v>
      </c>
      <c r="E86" s="293">
        <v>1</v>
      </c>
      <c r="F86" s="294">
        <v>31</v>
      </c>
      <c r="G86" s="295">
        <v>32</v>
      </c>
      <c r="I86" s="410"/>
      <c r="J86" s="402"/>
      <c r="K86" s="402"/>
      <c r="L86" s="292" t="s">
        <v>18</v>
      </c>
      <c r="M86" s="293">
        <v>0</v>
      </c>
      <c r="N86" s="294">
        <v>21</v>
      </c>
      <c r="O86" s="295">
        <v>21</v>
      </c>
      <c r="Q86" s="410"/>
      <c r="R86" s="402"/>
      <c r="S86" s="402"/>
      <c r="T86" s="292" t="s">
        <v>19</v>
      </c>
      <c r="U86" s="293">
        <v>0</v>
      </c>
      <c r="V86" s="294">
        <v>29</v>
      </c>
      <c r="W86" s="295">
        <v>29</v>
      </c>
      <c r="Y86" s="410"/>
      <c r="Z86" s="402"/>
      <c r="AA86" s="402"/>
      <c r="AB86" s="292" t="s">
        <v>19</v>
      </c>
      <c r="AC86" s="293">
        <v>0</v>
      </c>
      <c r="AD86" s="294">
        <v>12</v>
      </c>
      <c r="AE86" s="295">
        <v>12</v>
      </c>
      <c r="AG86" s="410"/>
      <c r="AH86" s="292" t="s">
        <v>20</v>
      </c>
      <c r="AI86" s="293">
        <v>10</v>
      </c>
      <c r="AJ86" s="295">
        <v>10</v>
      </c>
      <c r="AK86" s="307"/>
      <c r="AL86" s="410"/>
      <c r="AM86" s="292" t="s">
        <v>20</v>
      </c>
      <c r="AN86" s="293">
        <v>10</v>
      </c>
      <c r="AO86" s="295">
        <v>10</v>
      </c>
      <c r="AP86" s="307"/>
    </row>
    <row r="87" spans="1:46" x14ac:dyDescent="0.3">
      <c r="A87" s="410"/>
      <c r="B87" s="402"/>
      <c r="C87" s="402"/>
      <c r="D87" s="292" t="s">
        <v>19</v>
      </c>
      <c r="E87" s="293">
        <v>1</v>
      </c>
      <c r="F87" s="294">
        <v>163</v>
      </c>
      <c r="G87" s="295">
        <v>164</v>
      </c>
      <c r="I87" s="410"/>
      <c r="J87" s="402"/>
      <c r="K87" s="402"/>
      <c r="L87" s="292" t="s">
        <v>19</v>
      </c>
      <c r="M87" s="293">
        <v>1</v>
      </c>
      <c r="N87" s="294">
        <v>91</v>
      </c>
      <c r="O87" s="295">
        <v>92</v>
      </c>
      <c r="Q87" s="410"/>
      <c r="R87" s="402"/>
      <c r="S87" s="402"/>
      <c r="T87" s="292" t="s">
        <v>20</v>
      </c>
      <c r="U87" s="293">
        <v>0</v>
      </c>
      <c r="V87" s="294">
        <v>52</v>
      </c>
      <c r="W87" s="295">
        <v>52</v>
      </c>
      <c r="Y87" s="410"/>
      <c r="Z87" s="402"/>
      <c r="AA87" s="402"/>
      <c r="AB87" s="292" t="s">
        <v>20</v>
      </c>
      <c r="AC87" s="293">
        <v>0</v>
      </c>
      <c r="AD87" s="294">
        <v>17</v>
      </c>
      <c r="AE87" s="295">
        <v>17</v>
      </c>
      <c r="AG87" s="410"/>
      <c r="AH87" s="292" t="s">
        <v>21</v>
      </c>
      <c r="AI87" s="293">
        <v>5</v>
      </c>
      <c r="AJ87" s="295">
        <v>5</v>
      </c>
      <c r="AK87" s="307"/>
      <c r="AL87" s="410"/>
      <c r="AM87" s="292" t="s">
        <v>21</v>
      </c>
      <c r="AN87" s="293">
        <v>5</v>
      </c>
      <c r="AO87" s="295">
        <v>5</v>
      </c>
      <c r="AP87" s="307"/>
    </row>
    <row r="88" spans="1:46" ht="15" thickBot="1" x14ac:dyDescent="0.35">
      <c r="A88" s="410"/>
      <c r="B88" s="402"/>
      <c r="C88" s="402"/>
      <c r="D88" s="292" t="s">
        <v>20</v>
      </c>
      <c r="E88" s="293">
        <v>1</v>
      </c>
      <c r="F88" s="294">
        <v>403</v>
      </c>
      <c r="G88" s="295">
        <v>404</v>
      </c>
      <c r="I88" s="410"/>
      <c r="J88" s="402"/>
      <c r="K88" s="402"/>
      <c r="L88" s="292" t="s">
        <v>20</v>
      </c>
      <c r="M88" s="293">
        <v>3</v>
      </c>
      <c r="N88" s="294">
        <v>325</v>
      </c>
      <c r="O88" s="295">
        <v>328</v>
      </c>
      <c r="Q88" s="410"/>
      <c r="R88" s="402"/>
      <c r="S88" s="402"/>
      <c r="T88" s="292" t="s">
        <v>21</v>
      </c>
      <c r="U88" s="293">
        <v>0</v>
      </c>
      <c r="V88" s="294">
        <v>12</v>
      </c>
      <c r="W88" s="295">
        <v>12</v>
      </c>
      <c r="Y88" s="410"/>
      <c r="Z88" s="402"/>
      <c r="AA88" s="402"/>
      <c r="AB88" s="292" t="s">
        <v>21</v>
      </c>
      <c r="AC88" s="293">
        <v>0</v>
      </c>
      <c r="AD88" s="294">
        <v>2</v>
      </c>
      <c r="AE88" s="295">
        <v>2</v>
      </c>
      <c r="AG88" s="411" t="s">
        <v>29</v>
      </c>
      <c r="AH88" s="406"/>
      <c r="AI88" s="303">
        <v>182</v>
      </c>
      <c r="AJ88" s="305">
        <v>182</v>
      </c>
      <c r="AK88" s="307"/>
      <c r="AL88" s="411" t="s">
        <v>29</v>
      </c>
      <c r="AM88" s="406"/>
      <c r="AN88" s="303">
        <v>182</v>
      </c>
      <c r="AO88" s="305">
        <v>182</v>
      </c>
      <c r="AP88" s="307"/>
    </row>
    <row r="89" spans="1:46" x14ac:dyDescent="0.3">
      <c r="A89" s="410"/>
      <c r="B89" s="402"/>
      <c r="C89" s="402"/>
      <c r="D89" s="292" t="s">
        <v>21</v>
      </c>
      <c r="E89" s="293">
        <v>2</v>
      </c>
      <c r="F89" s="294">
        <v>139</v>
      </c>
      <c r="G89" s="295">
        <v>141</v>
      </c>
      <c r="I89" s="410"/>
      <c r="J89" s="402"/>
      <c r="K89" s="402"/>
      <c r="L89" s="292" t="s">
        <v>21</v>
      </c>
      <c r="M89" s="293">
        <v>1</v>
      </c>
      <c r="N89" s="294">
        <v>69</v>
      </c>
      <c r="O89" s="295">
        <v>70</v>
      </c>
      <c r="Q89" s="410"/>
      <c r="R89" s="420"/>
      <c r="S89" s="422" t="s">
        <v>29</v>
      </c>
      <c r="T89" s="423"/>
      <c r="U89" s="296">
        <v>5</v>
      </c>
      <c r="V89" s="297">
        <v>846</v>
      </c>
      <c r="W89" s="298">
        <v>851</v>
      </c>
      <c r="Y89" s="410"/>
      <c r="Z89" s="420"/>
      <c r="AA89" s="422" t="s">
        <v>29</v>
      </c>
      <c r="AB89" s="423"/>
      <c r="AC89" s="296">
        <v>1</v>
      </c>
      <c r="AD89" s="297">
        <v>211</v>
      </c>
      <c r="AE89" s="298">
        <v>212</v>
      </c>
    </row>
    <row r="90" spans="1:46" ht="15" thickBot="1" x14ac:dyDescent="0.35">
      <c r="A90" s="410"/>
      <c r="B90" s="420"/>
      <c r="C90" s="422" t="s">
        <v>29</v>
      </c>
      <c r="D90" s="423"/>
      <c r="E90" s="296">
        <v>28</v>
      </c>
      <c r="F90" s="297">
        <v>5556</v>
      </c>
      <c r="G90" s="298">
        <v>5584</v>
      </c>
      <c r="I90" s="410"/>
      <c r="J90" s="420"/>
      <c r="K90" s="422" t="s">
        <v>29</v>
      </c>
      <c r="L90" s="423"/>
      <c r="M90" s="296">
        <v>25</v>
      </c>
      <c r="N90" s="297">
        <v>3454</v>
      </c>
      <c r="O90" s="298">
        <v>3479</v>
      </c>
      <c r="Q90" s="410"/>
      <c r="R90" s="424" t="s">
        <v>87</v>
      </c>
      <c r="S90" s="413" t="s">
        <v>27</v>
      </c>
      <c r="T90" s="299" t="s">
        <v>0</v>
      </c>
      <c r="U90" s="300">
        <v>0</v>
      </c>
      <c r="V90" s="301">
        <v>80</v>
      </c>
      <c r="W90" s="302">
        <v>80</v>
      </c>
      <c r="Y90" s="410"/>
      <c r="Z90" s="424" t="s">
        <v>87</v>
      </c>
      <c r="AA90" s="413" t="s">
        <v>27</v>
      </c>
      <c r="AB90" s="299" t="s">
        <v>0</v>
      </c>
      <c r="AC90" s="300">
        <v>0</v>
      </c>
      <c r="AD90" s="301">
        <v>14</v>
      </c>
      <c r="AE90" s="302">
        <v>14</v>
      </c>
      <c r="AG90" t="s">
        <v>144</v>
      </c>
      <c r="AN90" t="s">
        <v>145</v>
      </c>
    </row>
    <row r="91" spans="1:46" ht="15" thickBot="1" x14ac:dyDescent="0.35">
      <c r="A91" s="410"/>
      <c r="B91" s="424" t="s">
        <v>87</v>
      </c>
      <c r="C91" s="413" t="s">
        <v>27</v>
      </c>
      <c r="D91" s="299" t="s">
        <v>0</v>
      </c>
      <c r="E91" s="300">
        <v>1</v>
      </c>
      <c r="F91" s="301">
        <v>639</v>
      </c>
      <c r="G91" s="302">
        <v>640</v>
      </c>
      <c r="I91" s="410"/>
      <c r="J91" s="424" t="s">
        <v>87</v>
      </c>
      <c r="K91" s="413" t="s">
        <v>27</v>
      </c>
      <c r="L91" s="299" t="s">
        <v>0</v>
      </c>
      <c r="M91" s="300">
        <v>1</v>
      </c>
      <c r="N91" s="301">
        <v>313</v>
      </c>
      <c r="O91" s="302">
        <v>314</v>
      </c>
      <c r="Q91" s="410"/>
      <c r="R91" s="402"/>
      <c r="S91" s="402"/>
      <c r="T91" s="292" t="s">
        <v>1</v>
      </c>
      <c r="U91" s="293">
        <v>0</v>
      </c>
      <c r="V91" s="294">
        <v>1</v>
      </c>
      <c r="W91" s="295">
        <v>1</v>
      </c>
      <c r="Y91" s="410"/>
      <c r="Z91" s="402"/>
      <c r="AA91" s="402"/>
      <c r="AB91" s="292" t="s">
        <v>2</v>
      </c>
      <c r="AC91" s="293">
        <v>0</v>
      </c>
      <c r="AD91" s="294">
        <v>32</v>
      </c>
      <c r="AE91" s="295">
        <v>32</v>
      </c>
      <c r="AG91" s="397" t="s">
        <v>27</v>
      </c>
      <c r="AH91" s="398"/>
      <c r="AI91" s="398"/>
      <c r="AJ91" s="398"/>
      <c r="AK91" s="398"/>
      <c r="AL91" s="398"/>
      <c r="AM91" s="314"/>
      <c r="AN91" s="397" t="s">
        <v>27</v>
      </c>
      <c r="AO91" s="398"/>
      <c r="AP91" s="398"/>
      <c r="AQ91" s="398"/>
      <c r="AR91" s="398"/>
      <c r="AS91" s="398"/>
      <c r="AT91" s="314"/>
    </row>
    <row r="92" spans="1:46" ht="19.2" thickBot="1" x14ac:dyDescent="0.35">
      <c r="A92" s="410"/>
      <c r="B92" s="402"/>
      <c r="C92" s="402"/>
      <c r="D92" s="292" t="s">
        <v>1</v>
      </c>
      <c r="E92" s="293">
        <v>0</v>
      </c>
      <c r="F92" s="294">
        <v>15</v>
      </c>
      <c r="G92" s="295">
        <v>15</v>
      </c>
      <c r="I92" s="410"/>
      <c r="J92" s="402"/>
      <c r="K92" s="402"/>
      <c r="L92" s="292" t="s">
        <v>1</v>
      </c>
      <c r="M92" s="293">
        <v>0</v>
      </c>
      <c r="N92" s="294">
        <v>9</v>
      </c>
      <c r="O92" s="295">
        <v>9</v>
      </c>
      <c r="Q92" s="410"/>
      <c r="R92" s="402"/>
      <c r="S92" s="402"/>
      <c r="T92" s="292" t="s">
        <v>2</v>
      </c>
      <c r="U92" s="293">
        <v>1</v>
      </c>
      <c r="V92" s="294">
        <v>165</v>
      </c>
      <c r="W92" s="295">
        <v>166</v>
      </c>
      <c r="Y92" s="410"/>
      <c r="Z92" s="402"/>
      <c r="AA92" s="402"/>
      <c r="AB92" s="292" t="s">
        <v>3</v>
      </c>
      <c r="AC92" s="293">
        <v>0</v>
      </c>
      <c r="AD92" s="294">
        <v>2</v>
      </c>
      <c r="AE92" s="295">
        <v>2</v>
      </c>
      <c r="AG92" s="399" t="s">
        <v>99</v>
      </c>
      <c r="AH92" s="400"/>
      <c r="AI92" s="315" t="s">
        <v>139</v>
      </c>
      <c r="AJ92" s="316" t="s">
        <v>140</v>
      </c>
      <c r="AK92" s="316" t="s">
        <v>141</v>
      </c>
      <c r="AL92" s="317" t="s">
        <v>142</v>
      </c>
      <c r="AM92" s="314"/>
      <c r="AN92" s="399" t="s">
        <v>99</v>
      </c>
      <c r="AO92" s="400"/>
      <c r="AP92" s="315" t="s">
        <v>139</v>
      </c>
      <c r="AQ92" s="316" t="s">
        <v>140</v>
      </c>
      <c r="AR92" s="316" t="s">
        <v>141</v>
      </c>
      <c r="AS92" s="317" t="s">
        <v>142</v>
      </c>
      <c r="AT92" s="314"/>
    </row>
    <row r="93" spans="1:46" ht="17.399999999999999" thickBot="1" x14ac:dyDescent="0.35">
      <c r="A93" s="410"/>
      <c r="B93" s="402"/>
      <c r="C93" s="402"/>
      <c r="D93" s="292" t="s">
        <v>2</v>
      </c>
      <c r="E93" s="293">
        <v>4</v>
      </c>
      <c r="F93" s="294">
        <v>1723</v>
      </c>
      <c r="G93" s="295">
        <v>1727</v>
      </c>
      <c r="I93" s="410"/>
      <c r="J93" s="402"/>
      <c r="K93" s="402"/>
      <c r="L93" s="292" t="s">
        <v>2</v>
      </c>
      <c r="M93" s="293">
        <v>3</v>
      </c>
      <c r="N93" s="294">
        <v>846</v>
      </c>
      <c r="O93" s="295">
        <v>849</v>
      </c>
      <c r="Q93" s="410"/>
      <c r="R93" s="402"/>
      <c r="S93" s="402"/>
      <c r="T93" s="292" t="s">
        <v>3</v>
      </c>
      <c r="U93" s="293">
        <v>0</v>
      </c>
      <c r="V93" s="294">
        <v>11</v>
      </c>
      <c r="W93" s="295">
        <v>11</v>
      </c>
      <c r="Y93" s="410"/>
      <c r="Z93" s="402"/>
      <c r="AA93" s="402"/>
      <c r="AB93" s="292" t="s">
        <v>4</v>
      </c>
      <c r="AC93" s="293">
        <v>0</v>
      </c>
      <c r="AD93" s="294">
        <v>12</v>
      </c>
      <c r="AE93" s="295">
        <v>12</v>
      </c>
      <c r="AG93" s="318" t="s">
        <v>143</v>
      </c>
      <c r="AH93" s="319" t="s">
        <v>17</v>
      </c>
      <c r="AI93" s="320">
        <v>1</v>
      </c>
      <c r="AJ93" s="321">
        <v>100</v>
      </c>
      <c r="AK93" s="321">
        <v>100</v>
      </c>
      <c r="AL93" s="322">
        <v>100</v>
      </c>
      <c r="AM93" s="314"/>
      <c r="AN93" s="318" t="s">
        <v>143</v>
      </c>
      <c r="AO93" s="319" t="s">
        <v>17</v>
      </c>
      <c r="AP93" s="320">
        <v>1</v>
      </c>
      <c r="AQ93" s="321">
        <v>100</v>
      </c>
      <c r="AR93" s="321">
        <v>100</v>
      </c>
      <c r="AS93" s="322">
        <v>100</v>
      </c>
      <c r="AT93" s="314"/>
    </row>
    <row r="94" spans="1:46" ht="16.8" x14ac:dyDescent="0.3">
      <c r="A94" s="410"/>
      <c r="B94" s="402"/>
      <c r="C94" s="402"/>
      <c r="D94" s="292" t="s">
        <v>3</v>
      </c>
      <c r="E94" s="293">
        <v>0</v>
      </c>
      <c r="F94" s="294">
        <v>152</v>
      </c>
      <c r="G94" s="295">
        <v>152</v>
      </c>
      <c r="I94" s="410"/>
      <c r="J94" s="402"/>
      <c r="K94" s="402"/>
      <c r="L94" s="292" t="s">
        <v>3</v>
      </c>
      <c r="M94" s="293">
        <v>2</v>
      </c>
      <c r="N94" s="294">
        <v>70</v>
      </c>
      <c r="O94" s="295">
        <v>72</v>
      </c>
      <c r="Q94" s="410"/>
      <c r="R94" s="402"/>
      <c r="S94" s="402"/>
      <c r="T94" s="292" t="s">
        <v>4</v>
      </c>
      <c r="U94" s="293">
        <v>0</v>
      </c>
      <c r="V94" s="294">
        <v>83</v>
      </c>
      <c r="W94" s="295">
        <v>83</v>
      </c>
      <c r="Y94" s="410"/>
      <c r="Z94" s="402"/>
      <c r="AA94" s="402"/>
      <c r="AB94" s="292" t="s">
        <v>5</v>
      </c>
      <c r="AC94" s="293">
        <v>1</v>
      </c>
      <c r="AD94" s="294">
        <v>8</v>
      </c>
      <c r="AE94" s="295">
        <v>9</v>
      </c>
    </row>
    <row r="95" spans="1:46" ht="16.8" x14ac:dyDescent="0.3">
      <c r="A95" s="410"/>
      <c r="B95" s="402"/>
      <c r="C95" s="402"/>
      <c r="D95" s="292" t="s">
        <v>4</v>
      </c>
      <c r="E95" s="293">
        <v>1</v>
      </c>
      <c r="F95" s="294">
        <v>666</v>
      </c>
      <c r="G95" s="295">
        <v>667</v>
      </c>
      <c r="I95" s="410"/>
      <c r="J95" s="402"/>
      <c r="K95" s="402"/>
      <c r="L95" s="292" t="s">
        <v>4</v>
      </c>
      <c r="M95" s="293">
        <v>2</v>
      </c>
      <c r="N95" s="294">
        <v>341</v>
      </c>
      <c r="O95" s="295">
        <v>343</v>
      </c>
      <c r="Q95" s="410"/>
      <c r="R95" s="402"/>
      <c r="S95" s="402"/>
      <c r="T95" s="292" t="s">
        <v>5</v>
      </c>
      <c r="U95" s="293">
        <v>0</v>
      </c>
      <c r="V95" s="294">
        <v>15</v>
      </c>
      <c r="W95" s="295">
        <v>15</v>
      </c>
      <c r="Y95" s="410"/>
      <c r="Z95" s="402"/>
      <c r="AA95" s="402"/>
      <c r="AB95" s="292" t="s">
        <v>6</v>
      </c>
      <c r="AC95" s="293">
        <v>0</v>
      </c>
      <c r="AD95" s="294">
        <v>3</v>
      </c>
      <c r="AE95" s="295">
        <v>3</v>
      </c>
    </row>
    <row r="96" spans="1:46" ht="16.8" x14ac:dyDescent="0.3">
      <c r="A96" s="410"/>
      <c r="B96" s="402"/>
      <c r="C96" s="402"/>
      <c r="D96" s="292" t="s">
        <v>5</v>
      </c>
      <c r="E96" s="293">
        <v>0</v>
      </c>
      <c r="F96" s="294">
        <v>194</v>
      </c>
      <c r="G96" s="295">
        <v>194</v>
      </c>
      <c r="I96" s="410"/>
      <c r="J96" s="402"/>
      <c r="K96" s="402"/>
      <c r="L96" s="292" t="s">
        <v>5</v>
      </c>
      <c r="M96" s="293">
        <v>1</v>
      </c>
      <c r="N96" s="294">
        <v>63</v>
      </c>
      <c r="O96" s="295">
        <v>64</v>
      </c>
      <c r="Q96" s="410"/>
      <c r="R96" s="402"/>
      <c r="S96" s="402"/>
      <c r="T96" s="292" t="s">
        <v>6</v>
      </c>
      <c r="U96" s="293">
        <v>0</v>
      </c>
      <c r="V96" s="294">
        <v>23</v>
      </c>
      <c r="W96" s="295">
        <v>23</v>
      </c>
      <c r="Y96" s="410"/>
      <c r="Z96" s="402"/>
      <c r="AA96" s="402"/>
      <c r="AB96" s="292" t="s">
        <v>7</v>
      </c>
      <c r="AC96" s="293">
        <v>0</v>
      </c>
      <c r="AD96" s="294">
        <v>6</v>
      </c>
      <c r="AE96" s="295">
        <v>6</v>
      </c>
    </row>
    <row r="97" spans="1:33" ht="16.8" x14ac:dyDescent="0.3">
      <c r="A97" s="410"/>
      <c r="B97" s="402"/>
      <c r="C97" s="402"/>
      <c r="D97" s="292" t="s">
        <v>6</v>
      </c>
      <c r="E97" s="293">
        <v>1</v>
      </c>
      <c r="F97" s="294">
        <v>292</v>
      </c>
      <c r="G97" s="295">
        <v>293</v>
      </c>
      <c r="I97" s="410"/>
      <c r="J97" s="402"/>
      <c r="K97" s="402"/>
      <c r="L97" s="292" t="s">
        <v>6</v>
      </c>
      <c r="M97" s="293">
        <v>0</v>
      </c>
      <c r="N97" s="294">
        <v>206</v>
      </c>
      <c r="O97" s="295">
        <v>206</v>
      </c>
      <c r="Q97" s="410"/>
      <c r="R97" s="402"/>
      <c r="S97" s="402"/>
      <c r="T97" s="292" t="s">
        <v>7</v>
      </c>
      <c r="U97" s="293">
        <v>0</v>
      </c>
      <c r="V97" s="294">
        <v>54</v>
      </c>
      <c r="W97" s="295">
        <v>54</v>
      </c>
      <c r="Y97" s="410"/>
      <c r="Z97" s="402"/>
      <c r="AA97" s="402"/>
      <c r="AB97" s="292" t="s">
        <v>9</v>
      </c>
      <c r="AC97" s="293">
        <v>1</v>
      </c>
      <c r="AD97" s="294">
        <v>12</v>
      </c>
      <c r="AE97" s="295">
        <v>13</v>
      </c>
    </row>
    <row r="98" spans="1:33" ht="16.8" x14ac:dyDescent="0.3">
      <c r="A98" s="410"/>
      <c r="B98" s="402"/>
      <c r="C98" s="402"/>
      <c r="D98" s="292" t="s">
        <v>7</v>
      </c>
      <c r="E98" s="293">
        <v>5</v>
      </c>
      <c r="F98" s="294">
        <v>1035</v>
      </c>
      <c r="G98" s="295">
        <v>1040</v>
      </c>
      <c r="I98" s="410"/>
      <c r="J98" s="402"/>
      <c r="K98" s="402"/>
      <c r="L98" s="292" t="s">
        <v>7</v>
      </c>
      <c r="M98" s="293">
        <v>2</v>
      </c>
      <c r="N98" s="294">
        <v>183</v>
      </c>
      <c r="O98" s="295">
        <v>185</v>
      </c>
      <c r="Q98" s="410"/>
      <c r="R98" s="402"/>
      <c r="S98" s="402"/>
      <c r="T98" s="292" t="s">
        <v>9</v>
      </c>
      <c r="U98" s="293">
        <v>1</v>
      </c>
      <c r="V98" s="294">
        <v>69</v>
      </c>
      <c r="W98" s="295">
        <v>70</v>
      </c>
      <c r="Y98" s="410"/>
      <c r="Z98" s="402"/>
      <c r="AA98" s="402"/>
      <c r="AB98" s="292" t="s">
        <v>10</v>
      </c>
      <c r="AC98" s="293">
        <v>0</v>
      </c>
      <c r="AD98" s="294">
        <v>1</v>
      </c>
      <c r="AE98" s="295">
        <v>1</v>
      </c>
    </row>
    <row r="99" spans="1:33" x14ac:dyDescent="0.3">
      <c r="A99" s="410"/>
      <c r="B99" s="402"/>
      <c r="C99" s="402"/>
      <c r="D99" s="292" t="s">
        <v>9</v>
      </c>
      <c r="E99" s="293">
        <v>4</v>
      </c>
      <c r="F99" s="294">
        <v>684</v>
      </c>
      <c r="G99" s="295">
        <v>688</v>
      </c>
      <c r="I99" s="410"/>
      <c r="J99" s="402"/>
      <c r="K99" s="402"/>
      <c r="L99" s="292" t="s">
        <v>9</v>
      </c>
      <c r="M99" s="293">
        <v>4</v>
      </c>
      <c r="N99" s="294">
        <v>450</v>
      </c>
      <c r="O99" s="295">
        <v>454</v>
      </c>
      <c r="Q99" s="410"/>
      <c r="R99" s="402"/>
      <c r="S99" s="402"/>
      <c r="T99" s="292" t="s">
        <v>10</v>
      </c>
      <c r="U99" s="293">
        <v>0</v>
      </c>
      <c r="V99" s="294">
        <v>11</v>
      </c>
      <c r="W99" s="295">
        <v>11</v>
      </c>
      <c r="Y99" s="410"/>
      <c r="Z99" s="402"/>
      <c r="AA99" s="402"/>
      <c r="AB99" s="292" t="s">
        <v>11</v>
      </c>
      <c r="AC99" s="293">
        <v>0</v>
      </c>
      <c r="AD99" s="294">
        <v>5</v>
      </c>
      <c r="AE99" s="295">
        <v>5</v>
      </c>
    </row>
    <row r="100" spans="1:33" x14ac:dyDescent="0.3">
      <c r="A100" s="410"/>
      <c r="B100" s="402"/>
      <c r="C100" s="402"/>
      <c r="D100" s="292" t="s">
        <v>10</v>
      </c>
      <c r="E100" s="293">
        <v>2</v>
      </c>
      <c r="F100" s="294">
        <v>111</v>
      </c>
      <c r="G100" s="295">
        <v>113</v>
      </c>
      <c r="I100" s="410"/>
      <c r="J100" s="402"/>
      <c r="K100" s="402"/>
      <c r="L100" s="292" t="s">
        <v>10</v>
      </c>
      <c r="M100" s="293">
        <v>0</v>
      </c>
      <c r="N100" s="294">
        <v>67</v>
      </c>
      <c r="O100" s="295">
        <v>67</v>
      </c>
      <c r="Q100" s="410"/>
      <c r="R100" s="402"/>
      <c r="S100" s="402"/>
      <c r="T100" s="292" t="s">
        <v>11</v>
      </c>
      <c r="U100" s="293">
        <v>0</v>
      </c>
      <c r="V100" s="294">
        <v>30</v>
      </c>
      <c r="W100" s="295">
        <v>30</v>
      </c>
      <c r="Y100" s="410"/>
      <c r="Z100" s="402"/>
      <c r="AA100" s="402"/>
      <c r="AB100" s="292" t="s">
        <v>12</v>
      </c>
      <c r="AC100" s="293">
        <v>0</v>
      </c>
      <c r="AD100" s="294">
        <v>22</v>
      </c>
      <c r="AE100" s="295">
        <v>22</v>
      </c>
    </row>
    <row r="101" spans="1:33" x14ac:dyDescent="0.3">
      <c r="A101" s="410"/>
      <c r="B101" s="402"/>
      <c r="C101" s="402"/>
      <c r="D101" s="292" t="s">
        <v>11</v>
      </c>
      <c r="E101" s="293">
        <v>1</v>
      </c>
      <c r="F101" s="294">
        <v>290</v>
      </c>
      <c r="G101" s="295">
        <v>291</v>
      </c>
      <c r="I101" s="410"/>
      <c r="J101" s="402"/>
      <c r="K101" s="402"/>
      <c r="L101" s="292" t="s">
        <v>11</v>
      </c>
      <c r="M101" s="293">
        <v>0</v>
      </c>
      <c r="N101" s="294">
        <v>141</v>
      </c>
      <c r="O101" s="295">
        <v>141</v>
      </c>
      <c r="Q101" s="410"/>
      <c r="R101" s="402"/>
      <c r="S101" s="402"/>
      <c r="T101" s="292" t="s">
        <v>12</v>
      </c>
      <c r="U101" s="293">
        <v>0</v>
      </c>
      <c r="V101" s="294">
        <v>97</v>
      </c>
      <c r="W101" s="295">
        <v>97</v>
      </c>
      <c r="Y101" s="410"/>
      <c r="Z101" s="402"/>
      <c r="AA101" s="402"/>
      <c r="AB101" s="292" t="s">
        <v>14</v>
      </c>
      <c r="AC101" s="293">
        <v>0</v>
      </c>
      <c r="AD101" s="294">
        <v>9</v>
      </c>
      <c r="AE101" s="295">
        <v>9</v>
      </c>
    </row>
    <row r="102" spans="1:33" x14ac:dyDescent="0.3">
      <c r="A102" s="410"/>
      <c r="B102" s="402"/>
      <c r="C102" s="402"/>
      <c r="D102" s="292" t="s">
        <v>12</v>
      </c>
      <c r="E102" s="293">
        <v>3</v>
      </c>
      <c r="F102" s="294">
        <v>976</v>
      </c>
      <c r="G102" s="295">
        <v>979</v>
      </c>
      <c r="I102" s="410"/>
      <c r="J102" s="402"/>
      <c r="K102" s="402"/>
      <c r="L102" s="292" t="s">
        <v>12</v>
      </c>
      <c r="M102" s="293">
        <v>1</v>
      </c>
      <c r="N102" s="294">
        <v>669</v>
      </c>
      <c r="O102" s="295">
        <v>670</v>
      </c>
      <c r="Q102" s="410"/>
      <c r="R102" s="402"/>
      <c r="S102" s="402"/>
      <c r="T102" s="292" t="s">
        <v>14</v>
      </c>
      <c r="U102" s="293">
        <v>0</v>
      </c>
      <c r="V102" s="294">
        <v>29</v>
      </c>
      <c r="W102" s="295">
        <v>29</v>
      </c>
      <c r="Y102" s="410"/>
      <c r="Z102" s="402"/>
      <c r="AA102" s="402"/>
      <c r="AB102" s="292" t="s">
        <v>15</v>
      </c>
      <c r="AC102" s="293">
        <v>0</v>
      </c>
      <c r="AD102" s="294">
        <v>1</v>
      </c>
      <c r="AE102" s="295">
        <v>1</v>
      </c>
    </row>
    <row r="103" spans="1:33" x14ac:dyDescent="0.3">
      <c r="A103" s="410"/>
      <c r="B103" s="402"/>
      <c r="C103" s="402"/>
      <c r="D103" s="292" t="s">
        <v>14</v>
      </c>
      <c r="E103" s="293">
        <v>2</v>
      </c>
      <c r="F103" s="294">
        <v>215</v>
      </c>
      <c r="G103" s="295">
        <v>217</v>
      </c>
      <c r="I103" s="410"/>
      <c r="J103" s="402"/>
      <c r="K103" s="402"/>
      <c r="L103" s="292" t="s">
        <v>14</v>
      </c>
      <c r="M103" s="293">
        <v>0</v>
      </c>
      <c r="N103" s="294">
        <v>96</v>
      </c>
      <c r="O103" s="295">
        <v>96</v>
      </c>
      <c r="Q103" s="410"/>
      <c r="R103" s="402"/>
      <c r="S103" s="402"/>
      <c r="T103" s="292" t="s">
        <v>15</v>
      </c>
      <c r="U103" s="293">
        <v>0</v>
      </c>
      <c r="V103" s="294">
        <v>7</v>
      </c>
      <c r="W103" s="295">
        <v>7</v>
      </c>
      <c r="Y103" s="410"/>
      <c r="Z103" s="402"/>
      <c r="AA103" s="402"/>
      <c r="AB103" s="292" t="s">
        <v>16</v>
      </c>
      <c r="AC103" s="293">
        <v>0</v>
      </c>
      <c r="AD103" s="294">
        <v>15</v>
      </c>
      <c r="AE103" s="295">
        <v>15</v>
      </c>
    </row>
    <row r="104" spans="1:33" x14ac:dyDescent="0.3">
      <c r="A104" s="410"/>
      <c r="B104" s="402"/>
      <c r="C104" s="402"/>
      <c r="D104" s="292" t="s">
        <v>15</v>
      </c>
      <c r="E104" s="293">
        <v>0</v>
      </c>
      <c r="F104" s="294">
        <v>38</v>
      </c>
      <c r="G104" s="295">
        <v>38</v>
      </c>
      <c r="I104" s="410"/>
      <c r="J104" s="402"/>
      <c r="K104" s="402"/>
      <c r="L104" s="292" t="s">
        <v>15</v>
      </c>
      <c r="M104" s="293">
        <v>0</v>
      </c>
      <c r="N104" s="294">
        <v>14</v>
      </c>
      <c r="O104" s="295">
        <v>14</v>
      </c>
      <c r="Q104" s="410"/>
      <c r="R104" s="402"/>
      <c r="S104" s="402"/>
      <c r="T104" s="292" t="s">
        <v>16</v>
      </c>
      <c r="U104" s="293">
        <v>1</v>
      </c>
      <c r="V104" s="294">
        <v>63</v>
      </c>
      <c r="W104" s="295">
        <v>64</v>
      </c>
      <c r="Y104" s="410"/>
      <c r="Z104" s="402"/>
      <c r="AA104" s="402"/>
      <c r="AB104" s="292" t="s">
        <v>17</v>
      </c>
      <c r="AC104" s="293">
        <v>1</v>
      </c>
      <c r="AD104" s="294">
        <v>31</v>
      </c>
      <c r="AE104" s="295">
        <v>32</v>
      </c>
    </row>
    <row r="105" spans="1:33" x14ac:dyDescent="0.3">
      <c r="A105" s="410"/>
      <c r="B105" s="402"/>
      <c r="C105" s="402"/>
      <c r="D105" s="292" t="s">
        <v>16</v>
      </c>
      <c r="E105" s="293">
        <v>3</v>
      </c>
      <c r="F105" s="294">
        <v>657</v>
      </c>
      <c r="G105" s="295">
        <v>660</v>
      </c>
      <c r="I105" s="410"/>
      <c r="J105" s="402"/>
      <c r="K105" s="402"/>
      <c r="L105" s="292" t="s">
        <v>16</v>
      </c>
      <c r="M105" s="293">
        <v>0</v>
      </c>
      <c r="N105" s="294">
        <v>364</v>
      </c>
      <c r="O105" s="295">
        <v>364</v>
      </c>
      <c r="Q105" s="410"/>
      <c r="R105" s="402"/>
      <c r="S105" s="402"/>
      <c r="T105" s="292" t="s">
        <v>17</v>
      </c>
      <c r="U105" s="293">
        <v>1</v>
      </c>
      <c r="V105" s="294">
        <v>140</v>
      </c>
      <c r="W105" s="295">
        <v>141</v>
      </c>
      <c r="Y105" s="410"/>
      <c r="Z105" s="402"/>
      <c r="AA105" s="402"/>
      <c r="AB105" s="292" t="s">
        <v>18</v>
      </c>
      <c r="AC105" s="293">
        <v>0</v>
      </c>
      <c r="AD105" s="294">
        <v>3</v>
      </c>
      <c r="AE105" s="295">
        <v>3</v>
      </c>
    </row>
    <row r="106" spans="1:33" x14ac:dyDescent="0.3">
      <c r="A106" s="410"/>
      <c r="B106" s="402"/>
      <c r="C106" s="402"/>
      <c r="D106" s="292" t="s">
        <v>17</v>
      </c>
      <c r="E106" s="293">
        <v>6</v>
      </c>
      <c r="F106" s="294">
        <v>942</v>
      </c>
      <c r="G106" s="295">
        <v>948</v>
      </c>
      <c r="I106" s="410"/>
      <c r="J106" s="402"/>
      <c r="K106" s="402"/>
      <c r="L106" s="292" t="s">
        <v>17</v>
      </c>
      <c r="M106" s="293">
        <v>1</v>
      </c>
      <c r="N106" s="294">
        <v>449</v>
      </c>
      <c r="O106" s="295">
        <v>450</v>
      </c>
      <c r="Q106" s="410"/>
      <c r="R106" s="402"/>
      <c r="S106" s="402"/>
      <c r="T106" s="292" t="s">
        <v>18</v>
      </c>
      <c r="U106" s="293">
        <v>0</v>
      </c>
      <c r="V106" s="294">
        <v>10</v>
      </c>
      <c r="W106" s="295">
        <v>10</v>
      </c>
      <c r="Y106" s="410"/>
      <c r="Z106" s="402"/>
      <c r="AA106" s="402"/>
      <c r="AB106" s="292" t="s">
        <v>19</v>
      </c>
      <c r="AC106" s="293">
        <v>0</v>
      </c>
      <c r="AD106" s="294">
        <v>9</v>
      </c>
      <c r="AE106" s="295">
        <v>9</v>
      </c>
    </row>
    <row r="107" spans="1:33" x14ac:dyDescent="0.3">
      <c r="A107" s="410"/>
      <c r="B107" s="402"/>
      <c r="C107" s="402"/>
      <c r="D107" s="292" t="s">
        <v>18</v>
      </c>
      <c r="E107" s="293">
        <v>1</v>
      </c>
      <c r="F107" s="294">
        <v>71</v>
      </c>
      <c r="G107" s="295">
        <v>72</v>
      </c>
      <c r="I107" s="410"/>
      <c r="J107" s="402"/>
      <c r="K107" s="402"/>
      <c r="L107" s="292" t="s">
        <v>18</v>
      </c>
      <c r="M107" s="293">
        <v>0</v>
      </c>
      <c r="N107" s="294">
        <v>28</v>
      </c>
      <c r="O107" s="295">
        <v>28</v>
      </c>
      <c r="Q107" s="410"/>
      <c r="R107" s="402"/>
      <c r="S107" s="402"/>
      <c r="T107" s="292" t="s">
        <v>19</v>
      </c>
      <c r="U107" s="293">
        <v>0</v>
      </c>
      <c r="V107" s="294">
        <v>35</v>
      </c>
      <c r="W107" s="295">
        <v>35</v>
      </c>
      <c r="Y107" s="410"/>
      <c r="Z107" s="402"/>
      <c r="AA107" s="402"/>
      <c r="AB107" s="292" t="s">
        <v>20</v>
      </c>
      <c r="AC107" s="293">
        <v>0</v>
      </c>
      <c r="AD107" s="294">
        <v>15</v>
      </c>
      <c r="AE107" s="295">
        <v>15</v>
      </c>
    </row>
    <row r="108" spans="1:33" x14ac:dyDescent="0.3">
      <c r="A108" s="410"/>
      <c r="B108" s="402"/>
      <c r="C108" s="402"/>
      <c r="D108" s="292" t="s">
        <v>19</v>
      </c>
      <c r="E108" s="293">
        <v>1</v>
      </c>
      <c r="F108" s="294">
        <v>245</v>
      </c>
      <c r="G108" s="295">
        <v>246</v>
      </c>
      <c r="I108" s="410"/>
      <c r="J108" s="402"/>
      <c r="K108" s="402"/>
      <c r="L108" s="292" t="s">
        <v>19</v>
      </c>
      <c r="M108" s="293">
        <v>0</v>
      </c>
      <c r="N108" s="294">
        <v>115</v>
      </c>
      <c r="O108" s="295">
        <v>115</v>
      </c>
      <c r="Q108" s="410"/>
      <c r="R108" s="402"/>
      <c r="S108" s="402"/>
      <c r="T108" s="292" t="s">
        <v>20</v>
      </c>
      <c r="U108" s="293">
        <v>0</v>
      </c>
      <c r="V108" s="294">
        <v>76</v>
      </c>
      <c r="W108" s="295">
        <v>76</v>
      </c>
      <c r="Y108" s="410"/>
      <c r="Z108" s="402"/>
      <c r="AA108" s="402"/>
      <c r="AB108" s="292" t="s">
        <v>21</v>
      </c>
      <c r="AC108" s="293">
        <v>0</v>
      </c>
      <c r="AD108" s="294">
        <v>4</v>
      </c>
      <c r="AE108" s="295">
        <v>4</v>
      </c>
    </row>
    <row r="109" spans="1:33" ht="15" thickBot="1" x14ac:dyDescent="0.35">
      <c r="A109" s="410"/>
      <c r="B109" s="402"/>
      <c r="C109" s="402"/>
      <c r="D109" s="292" t="s">
        <v>20</v>
      </c>
      <c r="E109" s="293">
        <v>2</v>
      </c>
      <c r="F109" s="294">
        <v>700</v>
      </c>
      <c r="G109" s="295">
        <v>702</v>
      </c>
      <c r="I109" s="410"/>
      <c r="J109" s="402"/>
      <c r="K109" s="402"/>
      <c r="L109" s="292" t="s">
        <v>20</v>
      </c>
      <c r="M109" s="293">
        <v>2</v>
      </c>
      <c r="N109" s="294">
        <v>439</v>
      </c>
      <c r="O109" s="295">
        <v>441</v>
      </c>
      <c r="Q109" s="410"/>
      <c r="R109" s="402"/>
      <c r="S109" s="402"/>
      <c r="T109" s="292" t="s">
        <v>21</v>
      </c>
      <c r="U109" s="293">
        <v>1</v>
      </c>
      <c r="V109" s="294">
        <v>19</v>
      </c>
      <c r="W109" s="295">
        <v>20</v>
      </c>
      <c r="Y109" s="405"/>
      <c r="Z109" s="417"/>
      <c r="AA109" s="414" t="s">
        <v>29</v>
      </c>
      <c r="AB109" s="406"/>
      <c r="AC109" s="303">
        <v>3</v>
      </c>
      <c r="AD109" s="304">
        <v>204</v>
      </c>
      <c r="AE109" s="305">
        <v>207</v>
      </c>
    </row>
    <row r="110" spans="1:33" ht="15" thickBot="1" x14ac:dyDescent="0.35">
      <c r="A110" s="410"/>
      <c r="B110" s="402"/>
      <c r="C110" s="402"/>
      <c r="D110" s="292" t="s">
        <v>21</v>
      </c>
      <c r="E110" s="293">
        <v>1</v>
      </c>
      <c r="F110" s="294">
        <v>263</v>
      </c>
      <c r="G110" s="295">
        <v>264</v>
      </c>
      <c r="I110" s="410"/>
      <c r="J110" s="402"/>
      <c r="K110" s="402"/>
      <c r="L110" s="292" t="s">
        <v>21</v>
      </c>
      <c r="M110" s="293">
        <v>0</v>
      </c>
      <c r="N110" s="294">
        <v>89</v>
      </c>
      <c r="O110" s="295">
        <v>89</v>
      </c>
      <c r="Q110" s="405"/>
      <c r="R110" s="417"/>
      <c r="S110" s="414" t="s">
        <v>29</v>
      </c>
      <c r="T110" s="406"/>
      <c r="U110" s="303">
        <v>5</v>
      </c>
      <c r="V110" s="304">
        <v>1018</v>
      </c>
      <c r="W110" s="305">
        <v>1023</v>
      </c>
    </row>
    <row r="111" spans="1:33" ht="15" thickBot="1" x14ac:dyDescent="0.35">
      <c r="A111" s="405"/>
      <c r="B111" s="417"/>
      <c r="C111" s="414" t="s">
        <v>29</v>
      </c>
      <c r="D111" s="406"/>
      <c r="E111" s="303">
        <v>38</v>
      </c>
      <c r="F111" s="304">
        <v>9908</v>
      </c>
      <c r="G111" s="305">
        <v>9946</v>
      </c>
      <c r="I111" s="405"/>
      <c r="J111" s="417"/>
      <c r="K111" s="414" t="s">
        <v>29</v>
      </c>
      <c r="L111" s="406"/>
      <c r="M111" s="303">
        <v>19</v>
      </c>
      <c r="N111" s="304">
        <v>4952</v>
      </c>
      <c r="O111" s="305">
        <v>4971</v>
      </c>
    </row>
    <row r="112" spans="1:33" x14ac:dyDescent="0.3">
      <c r="E112" s="263">
        <f>E90+E111</f>
        <v>66</v>
      </c>
      <c r="M112" s="263">
        <f>M90+M111</f>
        <v>44</v>
      </c>
      <c r="U112" s="263">
        <f>U89+U110</f>
        <v>10</v>
      </c>
      <c r="AC112" s="263">
        <f>AC89+AC109</f>
        <v>4</v>
      </c>
      <c r="AG112" s="263">
        <f>E112+M112+U112+AC112</f>
        <v>124</v>
      </c>
    </row>
    <row r="115" spans="1:42" x14ac:dyDescent="0.3">
      <c r="A115" s="306" t="s">
        <v>120</v>
      </c>
    </row>
    <row r="116" spans="1:42" x14ac:dyDescent="0.3">
      <c r="A116" s="412" t="s">
        <v>121</v>
      </c>
      <c r="B116" s="402"/>
      <c r="C116" s="402"/>
      <c r="D116" s="402"/>
      <c r="E116" s="402"/>
      <c r="F116" s="402"/>
      <c r="G116" s="402"/>
      <c r="I116" s="412" t="s">
        <v>124</v>
      </c>
      <c r="J116" s="402"/>
      <c r="K116" s="402"/>
      <c r="L116" s="402"/>
      <c r="M116" s="402"/>
      <c r="N116" s="402"/>
      <c r="O116" s="402"/>
      <c r="Q116" s="412" t="s">
        <v>124</v>
      </c>
      <c r="R116" s="402"/>
      <c r="S116" s="402"/>
      <c r="T116" s="402"/>
      <c r="U116" s="402"/>
      <c r="V116" s="402"/>
      <c r="W116" s="402"/>
      <c r="Y116" s="412" t="s">
        <v>124</v>
      </c>
      <c r="Z116" s="402"/>
      <c r="AA116" s="402"/>
      <c r="AB116" s="402"/>
      <c r="AC116" s="402"/>
      <c r="AD116" s="402"/>
      <c r="AE116" s="307"/>
      <c r="AF116" s="412" t="s">
        <v>132</v>
      </c>
      <c r="AG116" s="402"/>
      <c r="AH116" s="402"/>
      <c r="AI116" s="402"/>
      <c r="AJ116" s="307"/>
      <c r="AL116" s="412" t="s">
        <v>134</v>
      </c>
      <c r="AM116" s="402"/>
      <c r="AN116" s="402"/>
      <c r="AO116" s="402"/>
      <c r="AP116" s="307"/>
    </row>
    <row r="117" spans="1:42" ht="15" thickBot="1" x14ac:dyDescent="0.35">
      <c r="A117" s="401" t="s">
        <v>82</v>
      </c>
      <c r="B117" s="402"/>
      <c r="C117" s="402"/>
      <c r="D117" s="402"/>
      <c r="E117" s="402"/>
      <c r="F117" s="402"/>
      <c r="G117" s="402"/>
      <c r="I117" s="401" t="s">
        <v>82</v>
      </c>
      <c r="J117" s="402"/>
      <c r="K117" s="402"/>
      <c r="L117" s="402"/>
      <c r="M117" s="402"/>
      <c r="N117" s="402"/>
      <c r="O117" s="402"/>
      <c r="Q117" s="401" t="s">
        <v>82</v>
      </c>
      <c r="R117" s="402"/>
      <c r="S117" s="402"/>
      <c r="T117" s="402"/>
      <c r="U117" s="402"/>
      <c r="V117" s="402"/>
      <c r="W117" s="402"/>
      <c r="Y117" s="401" t="s">
        <v>82</v>
      </c>
      <c r="Z117" s="402"/>
      <c r="AA117" s="402"/>
      <c r="AB117" s="402"/>
      <c r="AC117" s="402"/>
      <c r="AD117" s="402"/>
      <c r="AE117" s="307"/>
      <c r="AF117" s="401" t="s">
        <v>82</v>
      </c>
      <c r="AG117" s="402"/>
      <c r="AH117" s="402"/>
      <c r="AI117" s="402"/>
      <c r="AJ117" s="307"/>
      <c r="AL117" s="401" t="s">
        <v>82</v>
      </c>
      <c r="AM117" s="402"/>
      <c r="AN117" s="402"/>
      <c r="AO117" s="402"/>
      <c r="AP117" s="307"/>
    </row>
    <row r="118" spans="1:42" ht="52.8" thickBot="1" x14ac:dyDescent="0.35">
      <c r="A118" s="415" t="s">
        <v>122</v>
      </c>
      <c r="B118" s="416"/>
      <c r="C118" s="416"/>
      <c r="D118" s="404"/>
      <c r="E118" s="425" t="s">
        <v>123</v>
      </c>
      <c r="F118" s="426"/>
      <c r="G118" s="407" t="s">
        <v>29</v>
      </c>
      <c r="I118" s="415" t="s">
        <v>125</v>
      </c>
      <c r="J118" s="416"/>
      <c r="K118" s="416"/>
      <c r="L118" s="404"/>
      <c r="M118" s="425" t="s">
        <v>126</v>
      </c>
      <c r="N118" s="426"/>
      <c r="O118" s="407" t="s">
        <v>29</v>
      </c>
      <c r="Q118" s="415" t="s">
        <v>125</v>
      </c>
      <c r="R118" s="416"/>
      <c r="S118" s="416"/>
      <c r="T118" s="404"/>
      <c r="U118" s="425" t="s">
        <v>126</v>
      </c>
      <c r="V118" s="426"/>
      <c r="W118" s="407" t="s">
        <v>29</v>
      </c>
      <c r="Y118" s="415" t="s">
        <v>125</v>
      </c>
      <c r="Z118" s="416"/>
      <c r="AA118" s="416"/>
      <c r="AB118" s="404"/>
      <c r="AC118" s="308" t="s">
        <v>126</v>
      </c>
      <c r="AD118" s="407" t="s">
        <v>29</v>
      </c>
      <c r="AE118" s="307"/>
      <c r="AF118" s="403" t="s">
        <v>99</v>
      </c>
      <c r="AG118" s="404"/>
      <c r="AH118" s="308" t="s">
        <v>133</v>
      </c>
      <c r="AI118" s="407" t="s">
        <v>29</v>
      </c>
      <c r="AJ118" s="307"/>
      <c r="AL118" s="403" t="s">
        <v>99</v>
      </c>
      <c r="AM118" s="404"/>
      <c r="AN118" s="308" t="s">
        <v>135</v>
      </c>
      <c r="AO118" s="407" t="s">
        <v>29</v>
      </c>
      <c r="AP118" s="307"/>
    </row>
    <row r="119" spans="1:42" ht="15" thickBot="1" x14ac:dyDescent="0.35">
      <c r="A119" s="405"/>
      <c r="B119" s="417"/>
      <c r="C119" s="417"/>
      <c r="D119" s="406"/>
      <c r="E119" s="286" t="s">
        <v>108</v>
      </c>
      <c r="F119" s="287" t="s">
        <v>88</v>
      </c>
      <c r="G119" s="408"/>
      <c r="I119" s="405"/>
      <c r="J119" s="417"/>
      <c r="K119" s="417"/>
      <c r="L119" s="406"/>
      <c r="M119" s="286" t="s">
        <v>108</v>
      </c>
      <c r="N119" s="287" t="s">
        <v>88</v>
      </c>
      <c r="O119" s="408"/>
      <c r="Q119" s="405"/>
      <c r="R119" s="417"/>
      <c r="S119" s="417"/>
      <c r="T119" s="406"/>
      <c r="U119" s="286" t="s">
        <v>108</v>
      </c>
      <c r="V119" s="287" t="s">
        <v>88</v>
      </c>
      <c r="W119" s="408"/>
      <c r="Y119" s="405"/>
      <c r="Z119" s="417"/>
      <c r="AA119" s="417"/>
      <c r="AB119" s="406"/>
      <c r="AC119" s="286" t="s">
        <v>88</v>
      </c>
      <c r="AD119" s="408"/>
      <c r="AE119" s="307"/>
      <c r="AF119" s="405"/>
      <c r="AG119" s="406"/>
      <c r="AH119" s="286" t="s">
        <v>129</v>
      </c>
      <c r="AI119" s="408"/>
      <c r="AJ119" s="307"/>
      <c r="AL119" s="405"/>
      <c r="AM119" s="406"/>
      <c r="AN119" s="286" t="s">
        <v>129</v>
      </c>
      <c r="AO119" s="408"/>
      <c r="AP119" s="307"/>
    </row>
    <row r="120" spans="1:42" ht="15" thickBot="1" x14ac:dyDescent="0.35">
      <c r="A120" s="418"/>
      <c r="B120" s="419" t="s">
        <v>86</v>
      </c>
      <c r="C120" s="421" t="s">
        <v>27</v>
      </c>
      <c r="D120" s="288" t="s">
        <v>0</v>
      </c>
      <c r="E120" s="289">
        <v>0</v>
      </c>
      <c r="F120" s="290">
        <v>29</v>
      </c>
      <c r="G120" s="291">
        <v>29</v>
      </c>
      <c r="I120" s="418"/>
      <c r="J120" s="419" t="s">
        <v>86</v>
      </c>
      <c r="K120" s="421" t="s">
        <v>27</v>
      </c>
      <c r="L120" s="288" t="s">
        <v>0</v>
      </c>
      <c r="M120" s="289">
        <v>0</v>
      </c>
      <c r="N120" s="290">
        <v>20</v>
      </c>
      <c r="O120" s="291">
        <v>20</v>
      </c>
      <c r="Q120" s="418"/>
      <c r="R120" s="419" t="s">
        <v>86</v>
      </c>
      <c r="S120" s="421" t="s">
        <v>27</v>
      </c>
      <c r="T120" s="288" t="s">
        <v>0</v>
      </c>
      <c r="U120" s="289">
        <v>0</v>
      </c>
      <c r="V120" s="290">
        <v>7</v>
      </c>
      <c r="W120" s="291">
        <v>7</v>
      </c>
      <c r="Y120" s="418"/>
      <c r="Z120" s="419" t="s">
        <v>86</v>
      </c>
      <c r="AA120" s="421" t="s">
        <v>27</v>
      </c>
      <c r="AB120" s="288" t="s">
        <v>0</v>
      </c>
      <c r="AC120" s="289">
        <v>1</v>
      </c>
      <c r="AD120" s="291">
        <v>1</v>
      </c>
      <c r="AE120" s="307"/>
      <c r="AF120" s="409" t="s">
        <v>27</v>
      </c>
      <c r="AG120" s="288" t="s">
        <v>0</v>
      </c>
      <c r="AH120" s="289">
        <v>13</v>
      </c>
      <c r="AI120" s="291">
        <v>13</v>
      </c>
      <c r="AJ120" s="307"/>
      <c r="AL120" s="409" t="s">
        <v>27</v>
      </c>
      <c r="AM120" s="288" t="s">
        <v>0</v>
      </c>
      <c r="AN120" s="289">
        <v>13</v>
      </c>
      <c r="AO120" s="291">
        <v>13</v>
      </c>
      <c r="AP120" s="307"/>
    </row>
    <row r="121" spans="1:42" x14ac:dyDescent="0.3">
      <c r="A121" s="410"/>
      <c r="B121" s="402"/>
      <c r="C121" s="402"/>
      <c r="D121" s="292" t="s">
        <v>1</v>
      </c>
      <c r="E121" s="293">
        <v>0</v>
      </c>
      <c r="F121" s="294">
        <v>1</v>
      </c>
      <c r="G121" s="295">
        <v>1</v>
      </c>
      <c r="I121" s="410"/>
      <c r="J121" s="402"/>
      <c r="K121" s="402"/>
      <c r="L121" s="292" t="s">
        <v>1</v>
      </c>
      <c r="M121" s="293">
        <v>0</v>
      </c>
      <c r="N121" s="294">
        <v>1</v>
      </c>
      <c r="O121" s="295">
        <v>1</v>
      </c>
      <c r="Q121" s="410"/>
      <c r="R121" s="402"/>
      <c r="S121" s="402"/>
      <c r="T121" s="292" t="s">
        <v>2</v>
      </c>
      <c r="U121" s="293">
        <v>1</v>
      </c>
      <c r="V121" s="294">
        <v>15</v>
      </c>
      <c r="W121" s="295">
        <v>16</v>
      </c>
      <c r="Y121" s="410"/>
      <c r="Z121" s="402"/>
      <c r="AA121" s="402"/>
      <c r="AB121" s="292" t="s">
        <v>2</v>
      </c>
      <c r="AC121" s="293">
        <v>8</v>
      </c>
      <c r="AD121" s="295">
        <v>8</v>
      </c>
      <c r="AE121" s="307"/>
      <c r="AF121" s="410"/>
      <c r="AG121" s="292" t="s">
        <v>2</v>
      </c>
      <c r="AH121" s="293">
        <v>18</v>
      </c>
      <c r="AI121" s="295">
        <v>18</v>
      </c>
      <c r="AJ121" s="307"/>
      <c r="AL121" s="410"/>
      <c r="AM121" s="292" t="s">
        <v>2</v>
      </c>
      <c r="AN121" s="293">
        <v>18</v>
      </c>
      <c r="AO121" s="295">
        <v>18</v>
      </c>
      <c r="AP121" s="307"/>
    </row>
    <row r="122" spans="1:42" ht="16.8" x14ac:dyDescent="0.3">
      <c r="A122" s="410"/>
      <c r="B122" s="402"/>
      <c r="C122" s="402"/>
      <c r="D122" s="292" t="s">
        <v>2</v>
      </c>
      <c r="E122" s="293">
        <v>0</v>
      </c>
      <c r="F122" s="294">
        <v>107</v>
      </c>
      <c r="G122" s="295">
        <v>107</v>
      </c>
      <c r="I122" s="410"/>
      <c r="J122" s="402"/>
      <c r="K122" s="402"/>
      <c r="L122" s="292" t="s">
        <v>2</v>
      </c>
      <c r="M122" s="293">
        <v>1</v>
      </c>
      <c r="N122" s="294">
        <v>55</v>
      </c>
      <c r="O122" s="295">
        <v>56</v>
      </c>
      <c r="Q122" s="410"/>
      <c r="R122" s="402"/>
      <c r="S122" s="402"/>
      <c r="T122" s="292" t="s">
        <v>4</v>
      </c>
      <c r="U122" s="293">
        <v>0</v>
      </c>
      <c r="V122" s="294">
        <v>8</v>
      </c>
      <c r="W122" s="295">
        <v>8</v>
      </c>
      <c r="Y122" s="410"/>
      <c r="Z122" s="402"/>
      <c r="AA122" s="402"/>
      <c r="AB122" s="292" t="s">
        <v>4</v>
      </c>
      <c r="AC122" s="293">
        <v>1</v>
      </c>
      <c r="AD122" s="295">
        <v>1</v>
      </c>
      <c r="AE122" s="307"/>
      <c r="AF122" s="410"/>
      <c r="AG122" s="292" t="s">
        <v>3</v>
      </c>
      <c r="AH122" s="293">
        <v>4</v>
      </c>
      <c r="AI122" s="295">
        <v>4</v>
      </c>
      <c r="AJ122" s="307"/>
      <c r="AL122" s="410"/>
      <c r="AM122" s="292" t="s">
        <v>3</v>
      </c>
      <c r="AN122" s="293">
        <v>4</v>
      </c>
      <c r="AO122" s="295">
        <v>4</v>
      </c>
      <c r="AP122" s="307"/>
    </row>
    <row r="123" spans="1:42" ht="16.8" x14ac:dyDescent="0.3">
      <c r="A123" s="410"/>
      <c r="B123" s="402"/>
      <c r="C123" s="402"/>
      <c r="D123" s="292" t="s">
        <v>3</v>
      </c>
      <c r="E123" s="293">
        <v>0</v>
      </c>
      <c r="F123" s="294">
        <v>12</v>
      </c>
      <c r="G123" s="295">
        <v>12</v>
      </c>
      <c r="I123" s="410"/>
      <c r="J123" s="402"/>
      <c r="K123" s="402"/>
      <c r="L123" s="292" t="s">
        <v>3</v>
      </c>
      <c r="M123" s="293">
        <v>0</v>
      </c>
      <c r="N123" s="294">
        <v>5</v>
      </c>
      <c r="O123" s="295">
        <v>5</v>
      </c>
      <c r="Q123" s="410"/>
      <c r="R123" s="402"/>
      <c r="S123" s="402"/>
      <c r="T123" s="292" t="s">
        <v>7</v>
      </c>
      <c r="U123" s="293">
        <v>0</v>
      </c>
      <c r="V123" s="294">
        <v>6</v>
      </c>
      <c r="W123" s="295">
        <v>6</v>
      </c>
      <c r="Y123" s="410"/>
      <c r="Z123" s="402"/>
      <c r="AA123" s="402"/>
      <c r="AB123" s="292" t="s">
        <v>7</v>
      </c>
      <c r="AC123" s="293">
        <v>1</v>
      </c>
      <c r="AD123" s="295">
        <v>1</v>
      </c>
      <c r="AE123" s="307"/>
      <c r="AF123" s="410"/>
      <c r="AG123" s="292" t="s">
        <v>4</v>
      </c>
      <c r="AH123" s="293">
        <v>17</v>
      </c>
      <c r="AI123" s="295">
        <v>17</v>
      </c>
      <c r="AJ123" s="307"/>
      <c r="AL123" s="410"/>
      <c r="AM123" s="292" t="s">
        <v>4</v>
      </c>
      <c r="AN123" s="293">
        <v>17</v>
      </c>
      <c r="AO123" s="295">
        <v>17</v>
      </c>
      <c r="AP123" s="307"/>
    </row>
    <row r="124" spans="1:42" ht="16.8" x14ac:dyDescent="0.3">
      <c r="A124" s="410"/>
      <c r="B124" s="402"/>
      <c r="C124" s="402"/>
      <c r="D124" s="292" t="s">
        <v>4</v>
      </c>
      <c r="E124" s="293">
        <v>0</v>
      </c>
      <c r="F124" s="294">
        <v>49</v>
      </c>
      <c r="G124" s="295">
        <v>49</v>
      </c>
      <c r="I124" s="410"/>
      <c r="J124" s="402"/>
      <c r="K124" s="402"/>
      <c r="L124" s="292" t="s">
        <v>4</v>
      </c>
      <c r="M124" s="293">
        <v>0</v>
      </c>
      <c r="N124" s="294">
        <v>18</v>
      </c>
      <c r="O124" s="295">
        <v>18</v>
      </c>
      <c r="Q124" s="410"/>
      <c r="R124" s="402"/>
      <c r="S124" s="402"/>
      <c r="T124" s="292" t="s">
        <v>9</v>
      </c>
      <c r="U124" s="293">
        <v>0</v>
      </c>
      <c r="V124" s="294">
        <v>8</v>
      </c>
      <c r="W124" s="295">
        <v>8</v>
      </c>
      <c r="Y124" s="410"/>
      <c r="Z124" s="402"/>
      <c r="AA124" s="402"/>
      <c r="AB124" s="292" t="s">
        <v>9</v>
      </c>
      <c r="AC124" s="293">
        <v>3</v>
      </c>
      <c r="AD124" s="295">
        <v>3</v>
      </c>
      <c r="AE124" s="307"/>
      <c r="AF124" s="410"/>
      <c r="AG124" s="292" t="s">
        <v>5</v>
      </c>
      <c r="AH124" s="293">
        <v>3</v>
      </c>
      <c r="AI124" s="295">
        <v>3</v>
      </c>
      <c r="AJ124" s="307"/>
      <c r="AL124" s="410"/>
      <c r="AM124" s="292" t="s">
        <v>5</v>
      </c>
      <c r="AN124" s="293">
        <v>3</v>
      </c>
      <c r="AO124" s="295">
        <v>3</v>
      </c>
      <c r="AP124" s="307"/>
    </row>
    <row r="125" spans="1:42" ht="16.8" x14ac:dyDescent="0.3">
      <c r="A125" s="410"/>
      <c r="B125" s="402"/>
      <c r="C125" s="402"/>
      <c r="D125" s="292" t="s">
        <v>5</v>
      </c>
      <c r="E125" s="293">
        <v>0</v>
      </c>
      <c r="F125" s="294">
        <v>5</v>
      </c>
      <c r="G125" s="295">
        <v>5</v>
      </c>
      <c r="I125" s="410"/>
      <c r="J125" s="402"/>
      <c r="K125" s="402"/>
      <c r="L125" s="292" t="s">
        <v>5</v>
      </c>
      <c r="M125" s="293">
        <v>0</v>
      </c>
      <c r="N125" s="294">
        <v>1</v>
      </c>
      <c r="O125" s="295">
        <v>1</v>
      </c>
      <c r="Q125" s="410"/>
      <c r="R125" s="402"/>
      <c r="S125" s="402"/>
      <c r="T125" s="292" t="s">
        <v>11</v>
      </c>
      <c r="U125" s="293">
        <v>0</v>
      </c>
      <c r="V125" s="294">
        <v>2</v>
      </c>
      <c r="W125" s="295">
        <v>2</v>
      </c>
      <c r="Y125" s="410"/>
      <c r="Z125" s="402"/>
      <c r="AA125" s="402"/>
      <c r="AB125" s="292" t="s">
        <v>12</v>
      </c>
      <c r="AC125" s="293">
        <v>3</v>
      </c>
      <c r="AD125" s="295">
        <v>3</v>
      </c>
      <c r="AE125" s="307"/>
      <c r="AF125" s="410"/>
      <c r="AG125" s="292" t="s">
        <v>7</v>
      </c>
      <c r="AH125" s="293">
        <v>10</v>
      </c>
      <c r="AI125" s="295">
        <v>10</v>
      </c>
      <c r="AJ125" s="307"/>
      <c r="AL125" s="410"/>
      <c r="AM125" s="292" t="s">
        <v>7</v>
      </c>
      <c r="AN125" s="293">
        <v>10</v>
      </c>
      <c r="AO125" s="295">
        <v>10</v>
      </c>
      <c r="AP125" s="307"/>
    </row>
    <row r="126" spans="1:42" x14ac:dyDescent="0.3">
      <c r="A126" s="410"/>
      <c r="B126" s="402"/>
      <c r="C126" s="402"/>
      <c r="D126" s="292" t="s">
        <v>6</v>
      </c>
      <c r="E126" s="293">
        <v>0</v>
      </c>
      <c r="F126" s="294">
        <v>12</v>
      </c>
      <c r="G126" s="295">
        <v>12</v>
      </c>
      <c r="I126" s="410"/>
      <c r="J126" s="402"/>
      <c r="K126" s="402"/>
      <c r="L126" s="292" t="s">
        <v>6</v>
      </c>
      <c r="M126" s="293">
        <v>0</v>
      </c>
      <c r="N126" s="294">
        <v>9</v>
      </c>
      <c r="O126" s="295">
        <v>9</v>
      </c>
      <c r="Q126" s="410"/>
      <c r="R126" s="402"/>
      <c r="S126" s="402"/>
      <c r="T126" s="292" t="s">
        <v>12</v>
      </c>
      <c r="U126" s="293">
        <v>0</v>
      </c>
      <c r="V126" s="294">
        <v>18</v>
      </c>
      <c r="W126" s="295">
        <v>18</v>
      </c>
      <c r="Y126" s="410"/>
      <c r="Z126" s="402"/>
      <c r="AA126" s="402"/>
      <c r="AB126" s="292" t="s">
        <v>17</v>
      </c>
      <c r="AC126" s="293">
        <v>3</v>
      </c>
      <c r="AD126" s="295">
        <v>3</v>
      </c>
      <c r="AE126" s="307"/>
      <c r="AF126" s="410"/>
      <c r="AG126" s="292" t="s">
        <v>9</v>
      </c>
      <c r="AH126" s="293">
        <v>9</v>
      </c>
      <c r="AI126" s="295">
        <v>9</v>
      </c>
      <c r="AJ126" s="307"/>
      <c r="AL126" s="410"/>
      <c r="AM126" s="292" t="s">
        <v>9</v>
      </c>
      <c r="AN126" s="293">
        <v>9</v>
      </c>
      <c r="AO126" s="295">
        <v>9</v>
      </c>
      <c r="AP126" s="307"/>
    </row>
    <row r="127" spans="1:42" ht="16.8" x14ac:dyDescent="0.3">
      <c r="A127" s="410"/>
      <c r="B127" s="402"/>
      <c r="C127" s="402"/>
      <c r="D127" s="292" t="s">
        <v>7</v>
      </c>
      <c r="E127" s="293">
        <v>0</v>
      </c>
      <c r="F127" s="294">
        <v>63</v>
      </c>
      <c r="G127" s="295">
        <v>63</v>
      </c>
      <c r="I127" s="410"/>
      <c r="J127" s="402"/>
      <c r="K127" s="402"/>
      <c r="L127" s="292" t="s">
        <v>7</v>
      </c>
      <c r="M127" s="293">
        <v>0</v>
      </c>
      <c r="N127" s="294">
        <v>17</v>
      </c>
      <c r="O127" s="295">
        <v>17</v>
      </c>
      <c r="Q127" s="410"/>
      <c r="R127" s="402"/>
      <c r="S127" s="402"/>
      <c r="T127" s="292" t="s">
        <v>14</v>
      </c>
      <c r="U127" s="293">
        <v>0</v>
      </c>
      <c r="V127" s="294">
        <v>2</v>
      </c>
      <c r="W127" s="295">
        <v>2</v>
      </c>
      <c r="Y127" s="410"/>
      <c r="Z127" s="402"/>
      <c r="AA127" s="402"/>
      <c r="AB127" s="292" t="s">
        <v>19</v>
      </c>
      <c r="AC127" s="293">
        <v>1</v>
      </c>
      <c r="AD127" s="295">
        <v>1</v>
      </c>
      <c r="AE127" s="307"/>
      <c r="AF127" s="410"/>
      <c r="AG127" s="292" t="s">
        <v>10</v>
      </c>
      <c r="AH127" s="293">
        <v>1</v>
      </c>
      <c r="AI127" s="295">
        <v>1</v>
      </c>
      <c r="AJ127" s="307"/>
      <c r="AL127" s="410"/>
      <c r="AM127" s="292" t="s">
        <v>10</v>
      </c>
      <c r="AN127" s="293">
        <v>1</v>
      </c>
      <c r="AO127" s="295">
        <v>1</v>
      </c>
      <c r="AP127" s="307"/>
    </row>
    <row r="128" spans="1:42" x14ac:dyDescent="0.3">
      <c r="A128" s="410"/>
      <c r="B128" s="402"/>
      <c r="C128" s="402"/>
      <c r="D128" s="292" t="s">
        <v>9</v>
      </c>
      <c r="E128" s="293">
        <v>0</v>
      </c>
      <c r="F128" s="294">
        <v>37</v>
      </c>
      <c r="G128" s="295">
        <v>37</v>
      </c>
      <c r="I128" s="410"/>
      <c r="J128" s="402"/>
      <c r="K128" s="402"/>
      <c r="L128" s="292" t="s">
        <v>9</v>
      </c>
      <c r="M128" s="293">
        <v>0</v>
      </c>
      <c r="N128" s="294">
        <v>26</v>
      </c>
      <c r="O128" s="295">
        <v>26</v>
      </c>
      <c r="Q128" s="410"/>
      <c r="R128" s="402"/>
      <c r="S128" s="402"/>
      <c r="T128" s="292" t="s">
        <v>16</v>
      </c>
      <c r="U128" s="293">
        <v>0</v>
      </c>
      <c r="V128" s="294">
        <v>5</v>
      </c>
      <c r="W128" s="295">
        <v>5</v>
      </c>
      <c r="Y128" s="410"/>
      <c r="Z128" s="402"/>
      <c r="AA128" s="402"/>
      <c r="AB128" s="292" t="s">
        <v>20</v>
      </c>
      <c r="AC128" s="293">
        <v>1</v>
      </c>
      <c r="AD128" s="295">
        <v>1</v>
      </c>
      <c r="AE128" s="307"/>
      <c r="AF128" s="410"/>
      <c r="AG128" s="292" t="s">
        <v>11</v>
      </c>
      <c r="AH128" s="293">
        <v>7</v>
      </c>
      <c r="AI128" s="295">
        <v>7</v>
      </c>
      <c r="AJ128" s="307"/>
      <c r="AL128" s="410"/>
      <c r="AM128" s="292" t="s">
        <v>11</v>
      </c>
      <c r="AN128" s="293">
        <v>7</v>
      </c>
      <c r="AO128" s="295">
        <v>7</v>
      </c>
      <c r="AP128" s="307"/>
    </row>
    <row r="129" spans="1:42" x14ac:dyDescent="0.3">
      <c r="A129" s="410"/>
      <c r="B129" s="402"/>
      <c r="C129" s="402"/>
      <c r="D129" s="292" t="s">
        <v>10</v>
      </c>
      <c r="E129" s="293">
        <v>0</v>
      </c>
      <c r="F129" s="294">
        <v>7</v>
      </c>
      <c r="G129" s="295">
        <v>7</v>
      </c>
      <c r="I129" s="410"/>
      <c r="J129" s="402"/>
      <c r="K129" s="402"/>
      <c r="L129" s="292" t="s">
        <v>10</v>
      </c>
      <c r="M129" s="293">
        <v>0</v>
      </c>
      <c r="N129" s="294">
        <v>4</v>
      </c>
      <c r="O129" s="295">
        <v>4</v>
      </c>
      <c r="Q129" s="410"/>
      <c r="R129" s="402"/>
      <c r="S129" s="402"/>
      <c r="T129" s="292" t="s">
        <v>17</v>
      </c>
      <c r="U129" s="293">
        <v>0</v>
      </c>
      <c r="V129" s="294">
        <v>7</v>
      </c>
      <c r="W129" s="295">
        <v>7</v>
      </c>
      <c r="Y129" s="410"/>
      <c r="Z129" s="420"/>
      <c r="AA129" s="422" t="s">
        <v>29</v>
      </c>
      <c r="AB129" s="423"/>
      <c r="AC129" s="296">
        <v>22</v>
      </c>
      <c r="AD129" s="298">
        <v>22</v>
      </c>
      <c r="AE129" s="307"/>
      <c r="AF129" s="410"/>
      <c r="AG129" s="292" t="s">
        <v>12</v>
      </c>
      <c r="AH129" s="293">
        <v>27</v>
      </c>
      <c r="AI129" s="295">
        <v>27</v>
      </c>
      <c r="AJ129" s="307"/>
      <c r="AL129" s="410"/>
      <c r="AM129" s="292" t="s">
        <v>12</v>
      </c>
      <c r="AN129" s="293">
        <v>27</v>
      </c>
      <c r="AO129" s="295">
        <v>27</v>
      </c>
      <c r="AP129" s="307"/>
    </row>
    <row r="130" spans="1:42" ht="15" thickBot="1" x14ac:dyDescent="0.35">
      <c r="A130" s="410"/>
      <c r="B130" s="402"/>
      <c r="C130" s="402"/>
      <c r="D130" s="292" t="s">
        <v>11</v>
      </c>
      <c r="E130" s="293">
        <v>0</v>
      </c>
      <c r="F130" s="294">
        <v>22</v>
      </c>
      <c r="G130" s="295">
        <v>22</v>
      </c>
      <c r="I130" s="410"/>
      <c r="J130" s="402"/>
      <c r="K130" s="402"/>
      <c r="L130" s="292" t="s">
        <v>11</v>
      </c>
      <c r="M130" s="293">
        <v>0</v>
      </c>
      <c r="N130" s="294">
        <v>11</v>
      </c>
      <c r="O130" s="295">
        <v>11</v>
      </c>
      <c r="Q130" s="410"/>
      <c r="R130" s="402"/>
      <c r="S130" s="402"/>
      <c r="T130" s="292" t="s">
        <v>18</v>
      </c>
      <c r="U130" s="293">
        <v>0</v>
      </c>
      <c r="V130" s="294">
        <v>1</v>
      </c>
      <c r="W130" s="295">
        <v>1</v>
      </c>
      <c r="Y130" s="410"/>
      <c r="Z130" s="424" t="s">
        <v>87</v>
      </c>
      <c r="AA130" s="413" t="s">
        <v>27</v>
      </c>
      <c r="AB130" s="299" t="s">
        <v>0</v>
      </c>
      <c r="AC130" s="300">
        <v>1</v>
      </c>
      <c r="AD130" s="302">
        <v>1</v>
      </c>
      <c r="AE130" s="307"/>
      <c r="AF130" s="410"/>
      <c r="AG130" s="292" t="s">
        <v>14</v>
      </c>
      <c r="AH130" s="293">
        <v>5</v>
      </c>
      <c r="AI130" s="295">
        <v>5</v>
      </c>
      <c r="AJ130" s="307"/>
      <c r="AL130" s="410"/>
      <c r="AM130" s="292" t="s">
        <v>14</v>
      </c>
      <c r="AN130" s="293">
        <v>5</v>
      </c>
      <c r="AO130" s="295">
        <v>5</v>
      </c>
      <c r="AP130" s="307"/>
    </row>
    <row r="131" spans="1:42" x14ac:dyDescent="0.3">
      <c r="A131" s="410"/>
      <c r="B131" s="402"/>
      <c r="C131" s="402"/>
      <c r="D131" s="292" t="s">
        <v>12</v>
      </c>
      <c r="E131" s="293">
        <v>0</v>
      </c>
      <c r="F131" s="294">
        <v>68</v>
      </c>
      <c r="G131" s="295">
        <v>68</v>
      </c>
      <c r="I131" s="410"/>
      <c r="J131" s="402"/>
      <c r="K131" s="402"/>
      <c r="L131" s="292" t="s">
        <v>12</v>
      </c>
      <c r="M131" s="293">
        <v>0</v>
      </c>
      <c r="N131" s="294">
        <v>42</v>
      </c>
      <c r="O131" s="295">
        <v>42</v>
      </c>
      <c r="Q131" s="410"/>
      <c r="R131" s="402"/>
      <c r="S131" s="402"/>
      <c r="T131" s="292" t="s">
        <v>19</v>
      </c>
      <c r="U131" s="293">
        <v>0</v>
      </c>
      <c r="V131" s="294">
        <v>2</v>
      </c>
      <c r="W131" s="295">
        <v>2</v>
      </c>
      <c r="Y131" s="410"/>
      <c r="Z131" s="402"/>
      <c r="AA131" s="402"/>
      <c r="AB131" s="292" t="s">
        <v>2</v>
      </c>
      <c r="AC131" s="293">
        <v>4</v>
      </c>
      <c r="AD131" s="295">
        <v>4</v>
      </c>
      <c r="AE131" s="307"/>
      <c r="AF131" s="410"/>
      <c r="AG131" s="292" t="s">
        <v>15</v>
      </c>
      <c r="AH131" s="293">
        <v>2</v>
      </c>
      <c r="AI131" s="295">
        <v>2</v>
      </c>
      <c r="AJ131" s="307"/>
      <c r="AL131" s="410"/>
      <c r="AM131" s="292" t="s">
        <v>15</v>
      </c>
      <c r="AN131" s="293">
        <v>2</v>
      </c>
      <c r="AO131" s="295">
        <v>2</v>
      </c>
      <c r="AP131" s="307"/>
    </row>
    <row r="132" spans="1:42" ht="16.8" x14ac:dyDescent="0.3">
      <c r="A132" s="410"/>
      <c r="B132" s="402"/>
      <c r="C132" s="402"/>
      <c r="D132" s="292" t="s">
        <v>14</v>
      </c>
      <c r="E132" s="293">
        <v>0</v>
      </c>
      <c r="F132" s="294">
        <v>5</v>
      </c>
      <c r="G132" s="295">
        <v>5</v>
      </c>
      <c r="I132" s="410"/>
      <c r="J132" s="402"/>
      <c r="K132" s="402"/>
      <c r="L132" s="292" t="s">
        <v>14</v>
      </c>
      <c r="M132" s="293">
        <v>0</v>
      </c>
      <c r="N132" s="294">
        <v>5</v>
      </c>
      <c r="O132" s="295">
        <v>5</v>
      </c>
      <c r="Q132" s="410"/>
      <c r="R132" s="402"/>
      <c r="S132" s="402"/>
      <c r="T132" s="292" t="s">
        <v>20</v>
      </c>
      <c r="U132" s="293">
        <v>0</v>
      </c>
      <c r="V132" s="294">
        <v>10</v>
      </c>
      <c r="W132" s="295">
        <v>10</v>
      </c>
      <c r="Y132" s="410"/>
      <c r="Z132" s="402"/>
      <c r="AA132" s="402"/>
      <c r="AB132" s="292" t="s">
        <v>3</v>
      </c>
      <c r="AC132" s="293">
        <v>1</v>
      </c>
      <c r="AD132" s="295">
        <v>1</v>
      </c>
      <c r="AE132" s="307"/>
      <c r="AF132" s="410"/>
      <c r="AG132" s="292" t="s">
        <v>16</v>
      </c>
      <c r="AH132" s="293">
        <v>14</v>
      </c>
      <c r="AI132" s="295">
        <v>14</v>
      </c>
      <c r="AJ132" s="307"/>
      <c r="AL132" s="410"/>
      <c r="AM132" s="292" t="s">
        <v>16</v>
      </c>
      <c r="AN132" s="293">
        <v>14</v>
      </c>
      <c r="AO132" s="295">
        <v>14</v>
      </c>
      <c r="AP132" s="307"/>
    </row>
    <row r="133" spans="1:42" x14ac:dyDescent="0.3">
      <c r="A133" s="410"/>
      <c r="B133" s="402"/>
      <c r="C133" s="402"/>
      <c r="D133" s="292" t="s">
        <v>15</v>
      </c>
      <c r="E133" s="293">
        <v>0</v>
      </c>
      <c r="F133" s="294">
        <v>2</v>
      </c>
      <c r="G133" s="295">
        <v>2</v>
      </c>
      <c r="I133" s="410"/>
      <c r="J133" s="402"/>
      <c r="K133" s="402"/>
      <c r="L133" s="292" t="s">
        <v>15</v>
      </c>
      <c r="M133" s="293">
        <v>0</v>
      </c>
      <c r="N133" s="294">
        <v>2</v>
      </c>
      <c r="O133" s="295">
        <v>2</v>
      </c>
      <c r="Q133" s="410"/>
      <c r="R133" s="402"/>
      <c r="S133" s="402"/>
      <c r="T133" s="292" t="s">
        <v>21</v>
      </c>
      <c r="U133" s="293">
        <v>0</v>
      </c>
      <c r="V133" s="294">
        <v>1</v>
      </c>
      <c r="W133" s="295">
        <v>1</v>
      </c>
      <c r="Y133" s="410"/>
      <c r="Z133" s="402"/>
      <c r="AA133" s="402"/>
      <c r="AB133" s="292" t="s">
        <v>4</v>
      </c>
      <c r="AC133" s="293">
        <v>2</v>
      </c>
      <c r="AD133" s="295">
        <v>2</v>
      </c>
      <c r="AE133" s="307"/>
      <c r="AF133" s="410"/>
      <c r="AG133" s="292" t="s">
        <v>17</v>
      </c>
      <c r="AH133" s="293">
        <v>20</v>
      </c>
      <c r="AI133" s="295">
        <v>20</v>
      </c>
      <c r="AJ133" s="307"/>
      <c r="AL133" s="410"/>
      <c r="AM133" s="292" t="s">
        <v>17</v>
      </c>
      <c r="AN133" s="293">
        <v>20</v>
      </c>
      <c r="AO133" s="295">
        <v>20</v>
      </c>
      <c r="AP133" s="307"/>
    </row>
    <row r="134" spans="1:42" ht="16.8" x14ac:dyDescent="0.3">
      <c r="A134" s="410"/>
      <c r="B134" s="402"/>
      <c r="C134" s="402"/>
      <c r="D134" s="292" t="s">
        <v>16</v>
      </c>
      <c r="E134" s="293">
        <v>1</v>
      </c>
      <c r="F134" s="294">
        <v>53</v>
      </c>
      <c r="G134" s="295">
        <v>54</v>
      </c>
      <c r="I134" s="410"/>
      <c r="J134" s="402"/>
      <c r="K134" s="402"/>
      <c r="L134" s="292" t="s">
        <v>16</v>
      </c>
      <c r="M134" s="293">
        <v>0</v>
      </c>
      <c r="N134" s="294">
        <v>35</v>
      </c>
      <c r="O134" s="295">
        <v>35</v>
      </c>
      <c r="Q134" s="410"/>
      <c r="R134" s="420"/>
      <c r="S134" s="422" t="s">
        <v>29</v>
      </c>
      <c r="T134" s="423"/>
      <c r="U134" s="296">
        <v>1</v>
      </c>
      <c r="V134" s="297">
        <v>92</v>
      </c>
      <c r="W134" s="298">
        <v>93</v>
      </c>
      <c r="Y134" s="410"/>
      <c r="Z134" s="402"/>
      <c r="AA134" s="402"/>
      <c r="AB134" s="292" t="s">
        <v>7</v>
      </c>
      <c r="AC134" s="293">
        <v>1</v>
      </c>
      <c r="AD134" s="295">
        <v>1</v>
      </c>
      <c r="AE134" s="307"/>
      <c r="AF134" s="410"/>
      <c r="AG134" s="292" t="s">
        <v>18</v>
      </c>
      <c r="AH134" s="293">
        <v>4</v>
      </c>
      <c r="AI134" s="295">
        <v>4</v>
      </c>
      <c r="AJ134" s="307"/>
      <c r="AL134" s="410"/>
      <c r="AM134" s="292" t="s">
        <v>18</v>
      </c>
      <c r="AN134" s="293">
        <v>4</v>
      </c>
      <c r="AO134" s="295">
        <v>4</v>
      </c>
      <c r="AP134" s="307"/>
    </row>
    <row r="135" spans="1:42" ht="15" thickBot="1" x14ac:dyDescent="0.35">
      <c r="A135" s="410"/>
      <c r="B135" s="402"/>
      <c r="C135" s="402"/>
      <c r="D135" s="292" t="s">
        <v>17</v>
      </c>
      <c r="E135" s="293">
        <v>0</v>
      </c>
      <c r="F135" s="294">
        <v>42</v>
      </c>
      <c r="G135" s="295">
        <v>42</v>
      </c>
      <c r="I135" s="410"/>
      <c r="J135" s="402"/>
      <c r="K135" s="402"/>
      <c r="L135" s="292" t="s">
        <v>17</v>
      </c>
      <c r="M135" s="293">
        <v>0</v>
      </c>
      <c r="N135" s="294">
        <v>26</v>
      </c>
      <c r="O135" s="295">
        <v>26</v>
      </c>
      <c r="Q135" s="410"/>
      <c r="R135" s="424" t="s">
        <v>87</v>
      </c>
      <c r="S135" s="413" t="s">
        <v>27</v>
      </c>
      <c r="T135" s="299" t="s">
        <v>0</v>
      </c>
      <c r="U135" s="300">
        <v>0</v>
      </c>
      <c r="V135" s="301">
        <v>10</v>
      </c>
      <c r="W135" s="302">
        <v>10</v>
      </c>
      <c r="Y135" s="410"/>
      <c r="Z135" s="402"/>
      <c r="AA135" s="402"/>
      <c r="AB135" s="292" t="s">
        <v>9</v>
      </c>
      <c r="AC135" s="293">
        <v>2</v>
      </c>
      <c r="AD135" s="295">
        <v>2</v>
      </c>
      <c r="AE135" s="307"/>
      <c r="AF135" s="410"/>
      <c r="AG135" s="292" t="s">
        <v>19</v>
      </c>
      <c r="AH135" s="293">
        <v>13</v>
      </c>
      <c r="AI135" s="295">
        <v>13</v>
      </c>
      <c r="AJ135" s="307"/>
      <c r="AL135" s="410"/>
      <c r="AM135" s="292" t="s">
        <v>19</v>
      </c>
      <c r="AN135" s="293">
        <v>13</v>
      </c>
      <c r="AO135" s="295">
        <v>13</v>
      </c>
      <c r="AP135" s="307"/>
    </row>
    <row r="136" spans="1:42" x14ac:dyDescent="0.3">
      <c r="A136" s="410"/>
      <c r="B136" s="402"/>
      <c r="C136" s="402"/>
      <c r="D136" s="292" t="s">
        <v>18</v>
      </c>
      <c r="E136" s="293">
        <v>0</v>
      </c>
      <c r="F136" s="294">
        <v>7</v>
      </c>
      <c r="G136" s="295">
        <v>7</v>
      </c>
      <c r="I136" s="410"/>
      <c r="J136" s="402"/>
      <c r="K136" s="402"/>
      <c r="L136" s="292" t="s">
        <v>18</v>
      </c>
      <c r="M136" s="293">
        <v>0</v>
      </c>
      <c r="N136" s="294">
        <v>2</v>
      </c>
      <c r="O136" s="295">
        <v>2</v>
      </c>
      <c r="Q136" s="410"/>
      <c r="R136" s="402"/>
      <c r="S136" s="402"/>
      <c r="T136" s="292" t="s">
        <v>2</v>
      </c>
      <c r="U136" s="293">
        <v>0</v>
      </c>
      <c r="V136" s="294">
        <v>16</v>
      </c>
      <c r="W136" s="295">
        <v>16</v>
      </c>
      <c r="Y136" s="410"/>
      <c r="Z136" s="402"/>
      <c r="AA136" s="402"/>
      <c r="AB136" s="292" t="s">
        <v>11</v>
      </c>
      <c r="AC136" s="293">
        <v>1</v>
      </c>
      <c r="AD136" s="295">
        <v>1</v>
      </c>
      <c r="AE136" s="307"/>
      <c r="AF136" s="410"/>
      <c r="AG136" s="292" t="s">
        <v>20</v>
      </c>
      <c r="AH136" s="293">
        <v>10</v>
      </c>
      <c r="AI136" s="295">
        <v>10</v>
      </c>
      <c r="AJ136" s="307"/>
      <c r="AL136" s="410"/>
      <c r="AM136" s="292" t="s">
        <v>20</v>
      </c>
      <c r="AN136" s="293">
        <v>10</v>
      </c>
      <c r="AO136" s="295">
        <v>10</v>
      </c>
      <c r="AP136" s="307"/>
    </row>
    <row r="137" spans="1:42" ht="16.8" x14ac:dyDescent="0.3">
      <c r="A137" s="410"/>
      <c r="B137" s="402"/>
      <c r="C137" s="402"/>
      <c r="D137" s="292" t="s">
        <v>19</v>
      </c>
      <c r="E137" s="293">
        <v>0</v>
      </c>
      <c r="F137" s="294">
        <v>11</v>
      </c>
      <c r="G137" s="295">
        <v>11</v>
      </c>
      <c r="I137" s="410"/>
      <c r="J137" s="402"/>
      <c r="K137" s="402"/>
      <c r="L137" s="292" t="s">
        <v>19</v>
      </c>
      <c r="M137" s="293">
        <v>0</v>
      </c>
      <c r="N137" s="294">
        <v>8</v>
      </c>
      <c r="O137" s="295">
        <v>8</v>
      </c>
      <c r="Q137" s="410"/>
      <c r="R137" s="402"/>
      <c r="S137" s="402"/>
      <c r="T137" s="292" t="s">
        <v>3</v>
      </c>
      <c r="U137" s="293">
        <v>0</v>
      </c>
      <c r="V137" s="294">
        <v>1</v>
      </c>
      <c r="W137" s="295">
        <v>1</v>
      </c>
      <c r="Y137" s="410"/>
      <c r="Z137" s="402"/>
      <c r="AA137" s="402"/>
      <c r="AB137" s="292" t="s">
        <v>12</v>
      </c>
      <c r="AC137" s="293">
        <v>4</v>
      </c>
      <c r="AD137" s="295">
        <v>4</v>
      </c>
      <c r="AE137" s="307"/>
      <c r="AF137" s="410"/>
      <c r="AG137" s="292" t="s">
        <v>21</v>
      </c>
      <c r="AH137" s="293">
        <v>5</v>
      </c>
      <c r="AI137" s="295">
        <v>5</v>
      </c>
      <c r="AJ137" s="307"/>
      <c r="AL137" s="410"/>
      <c r="AM137" s="292" t="s">
        <v>21</v>
      </c>
      <c r="AN137" s="293">
        <v>5</v>
      </c>
      <c r="AO137" s="295">
        <v>5</v>
      </c>
      <c r="AP137" s="307"/>
    </row>
    <row r="138" spans="1:42" ht="15" thickBot="1" x14ac:dyDescent="0.35">
      <c r="A138" s="410"/>
      <c r="B138" s="402"/>
      <c r="C138" s="402"/>
      <c r="D138" s="292" t="s">
        <v>20</v>
      </c>
      <c r="E138" s="293">
        <v>0</v>
      </c>
      <c r="F138" s="294">
        <v>33</v>
      </c>
      <c r="G138" s="295">
        <v>33</v>
      </c>
      <c r="I138" s="410"/>
      <c r="J138" s="402"/>
      <c r="K138" s="402"/>
      <c r="L138" s="292" t="s">
        <v>20</v>
      </c>
      <c r="M138" s="293">
        <v>1</v>
      </c>
      <c r="N138" s="294">
        <v>20</v>
      </c>
      <c r="O138" s="295">
        <v>21</v>
      </c>
      <c r="Q138" s="410"/>
      <c r="R138" s="402"/>
      <c r="S138" s="402"/>
      <c r="T138" s="292" t="s">
        <v>4</v>
      </c>
      <c r="U138" s="293">
        <v>0</v>
      </c>
      <c r="V138" s="294">
        <v>3</v>
      </c>
      <c r="W138" s="295">
        <v>3</v>
      </c>
      <c r="Y138" s="410"/>
      <c r="Z138" s="402"/>
      <c r="AA138" s="402"/>
      <c r="AB138" s="292" t="s">
        <v>16</v>
      </c>
      <c r="AC138" s="293">
        <v>3</v>
      </c>
      <c r="AD138" s="295">
        <v>3</v>
      </c>
      <c r="AE138" s="307"/>
      <c r="AF138" s="411" t="s">
        <v>29</v>
      </c>
      <c r="AG138" s="406"/>
      <c r="AH138" s="303">
        <v>182</v>
      </c>
      <c r="AI138" s="305">
        <v>182</v>
      </c>
      <c r="AJ138" s="307"/>
      <c r="AL138" s="411" t="s">
        <v>29</v>
      </c>
      <c r="AM138" s="406"/>
      <c r="AN138" s="303">
        <v>182</v>
      </c>
      <c r="AO138" s="305">
        <v>182</v>
      </c>
      <c r="AP138" s="307"/>
    </row>
    <row r="139" spans="1:42" ht="16.8" x14ac:dyDescent="0.3">
      <c r="A139" s="410"/>
      <c r="B139" s="402"/>
      <c r="C139" s="402"/>
      <c r="D139" s="292" t="s">
        <v>21</v>
      </c>
      <c r="E139" s="293">
        <v>0</v>
      </c>
      <c r="F139" s="294">
        <v>12</v>
      </c>
      <c r="G139" s="295">
        <v>12</v>
      </c>
      <c r="I139" s="410"/>
      <c r="J139" s="402"/>
      <c r="K139" s="402"/>
      <c r="L139" s="292" t="s">
        <v>21</v>
      </c>
      <c r="M139" s="293">
        <v>0</v>
      </c>
      <c r="N139" s="294">
        <v>7</v>
      </c>
      <c r="O139" s="295">
        <v>7</v>
      </c>
      <c r="Q139" s="410"/>
      <c r="R139" s="402"/>
      <c r="S139" s="402"/>
      <c r="T139" s="292" t="s">
        <v>5</v>
      </c>
      <c r="U139" s="293">
        <v>1</v>
      </c>
      <c r="V139" s="294">
        <v>1</v>
      </c>
      <c r="W139" s="295">
        <v>2</v>
      </c>
      <c r="Y139" s="410"/>
      <c r="Z139" s="402"/>
      <c r="AA139" s="402"/>
      <c r="AB139" s="292" t="s">
        <v>17</v>
      </c>
      <c r="AC139" s="293">
        <v>2</v>
      </c>
      <c r="AD139" s="295">
        <v>2</v>
      </c>
      <c r="AE139" s="307"/>
      <c r="AI139" s="313">
        <v>1</v>
      </c>
      <c r="AO139" s="313">
        <v>1</v>
      </c>
    </row>
    <row r="140" spans="1:42" x14ac:dyDescent="0.3">
      <c r="A140" s="410"/>
      <c r="B140" s="420"/>
      <c r="C140" s="422" t="s">
        <v>29</v>
      </c>
      <c r="D140" s="423"/>
      <c r="E140" s="296">
        <v>1</v>
      </c>
      <c r="F140" s="297">
        <v>577</v>
      </c>
      <c r="G140" s="298">
        <v>578</v>
      </c>
      <c r="I140" s="410"/>
      <c r="J140" s="420"/>
      <c r="K140" s="422" t="s">
        <v>29</v>
      </c>
      <c r="L140" s="423"/>
      <c r="M140" s="296">
        <v>2</v>
      </c>
      <c r="N140" s="297">
        <v>314</v>
      </c>
      <c r="O140" s="298">
        <v>316</v>
      </c>
      <c r="Q140" s="410"/>
      <c r="R140" s="402"/>
      <c r="S140" s="402"/>
      <c r="T140" s="292" t="s">
        <v>6</v>
      </c>
      <c r="U140" s="293">
        <v>0</v>
      </c>
      <c r="V140" s="294">
        <v>2</v>
      </c>
      <c r="W140" s="295">
        <v>2</v>
      </c>
      <c r="Y140" s="410"/>
      <c r="Z140" s="402"/>
      <c r="AA140" s="402"/>
      <c r="AB140" s="292" t="s">
        <v>19</v>
      </c>
      <c r="AC140" s="293">
        <v>2</v>
      </c>
      <c r="AD140" s="295">
        <v>2</v>
      </c>
      <c r="AE140" s="307"/>
    </row>
    <row r="141" spans="1:42" ht="17.399999999999999" thickBot="1" x14ac:dyDescent="0.35">
      <c r="A141" s="410"/>
      <c r="B141" s="424" t="s">
        <v>87</v>
      </c>
      <c r="C141" s="413" t="s">
        <v>27</v>
      </c>
      <c r="D141" s="299" t="s">
        <v>0</v>
      </c>
      <c r="E141" s="300">
        <v>0</v>
      </c>
      <c r="F141" s="301">
        <v>78</v>
      </c>
      <c r="G141" s="302">
        <v>78</v>
      </c>
      <c r="I141" s="410"/>
      <c r="J141" s="424" t="s">
        <v>87</v>
      </c>
      <c r="K141" s="413" t="s">
        <v>27</v>
      </c>
      <c r="L141" s="299" t="s">
        <v>0</v>
      </c>
      <c r="M141" s="300">
        <v>0</v>
      </c>
      <c r="N141" s="301">
        <v>30</v>
      </c>
      <c r="O141" s="302">
        <v>30</v>
      </c>
      <c r="Q141" s="410"/>
      <c r="R141" s="402"/>
      <c r="S141" s="402"/>
      <c r="T141" s="292" t="s">
        <v>7</v>
      </c>
      <c r="U141" s="293">
        <v>0</v>
      </c>
      <c r="V141" s="294">
        <v>9</v>
      </c>
      <c r="W141" s="295">
        <v>9</v>
      </c>
      <c r="Y141" s="410"/>
      <c r="Z141" s="402"/>
      <c r="AA141" s="402"/>
      <c r="AB141" s="292" t="s">
        <v>20</v>
      </c>
      <c r="AC141" s="293">
        <v>5</v>
      </c>
      <c r="AD141" s="295">
        <v>5</v>
      </c>
      <c r="AE141" s="307"/>
    </row>
    <row r="142" spans="1:42" x14ac:dyDescent="0.3">
      <c r="A142" s="410"/>
      <c r="B142" s="402"/>
      <c r="C142" s="402"/>
      <c r="D142" s="292" t="s">
        <v>2</v>
      </c>
      <c r="E142" s="293">
        <v>1</v>
      </c>
      <c r="F142" s="294">
        <v>193</v>
      </c>
      <c r="G142" s="295">
        <v>194</v>
      </c>
      <c r="I142" s="410"/>
      <c r="J142" s="402"/>
      <c r="K142" s="402"/>
      <c r="L142" s="292" t="s">
        <v>2</v>
      </c>
      <c r="M142" s="293">
        <v>0</v>
      </c>
      <c r="N142" s="294">
        <v>65</v>
      </c>
      <c r="O142" s="295">
        <v>65</v>
      </c>
      <c r="Q142" s="410"/>
      <c r="R142" s="402"/>
      <c r="S142" s="402"/>
      <c r="T142" s="292" t="s">
        <v>9</v>
      </c>
      <c r="U142" s="293">
        <v>0</v>
      </c>
      <c r="V142" s="294">
        <v>8</v>
      </c>
      <c r="W142" s="295">
        <v>8</v>
      </c>
      <c r="Y142" s="410"/>
      <c r="Z142" s="402"/>
      <c r="AA142" s="402"/>
      <c r="AB142" s="292" t="s">
        <v>21</v>
      </c>
      <c r="AC142" s="293">
        <v>1</v>
      </c>
      <c r="AD142" s="295">
        <v>1</v>
      </c>
      <c r="AE142" s="307"/>
    </row>
    <row r="143" spans="1:42" ht="17.399999999999999" thickBot="1" x14ac:dyDescent="0.35">
      <c r="A143" s="410"/>
      <c r="B143" s="402"/>
      <c r="C143" s="402"/>
      <c r="D143" s="292" t="s">
        <v>3</v>
      </c>
      <c r="E143" s="293">
        <v>0</v>
      </c>
      <c r="F143" s="294">
        <v>24</v>
      </c>
      <c r="G143" s="295">
        <v>24</v>
      </c>
      <c r="I143" s="410"/>
      <c r="J143" s="402"/>
      <c r="K143" s="402"/>
      <c r="L143" s="292" t="s">
        <v>3</v>
      </c>
      <c r="M143" s="293">
        <v>0</v>
      </c>
      <c r="N143" s="294">
        <v>5</v>
      </c>
      <c r="O143" s="295">
        <v>5</v>
      </c>
      <c r="Q143" s="410"/>
      <c r="R143" s="402"/>
      <c r="S143" s="402"/>
      <c r="T143" s="292" t="s">
        <v>10</v>
      </c>
      <c r="U143" s="293">
        <v>0</v>
      </c>
      <c r="V143" s="294">
        <v>2</v>
      </c>
      <c r="W143" s="295">
        <v>2</v>
      </c>
      <c r="Y143" s="405"/>
      <c r="Z143" s="417"/>
      <c r="AA143" s="414" t="s">
        <v>29</v>
      </c>
      <c r="AB143" s="406"/>
      <c r="AC143" s="303">
        <v>29</v>
      </c>
      <c r="AD143" s="305">
        <v>29</v>
      </c>
      <c r="AE143" s="307"/>
    </row>
    <row r="144" spans="1:42" x14ac:dyDescent="0.3">
      <c r="A144" s="410"/>
      <c r="B144" s="402"/>
      <c r="C144" s="402"/>
      <c r="D144" s="292" t="s">
        <v>4</v>
      </c>
      <c r="E144" s="293">
        <v>1</v>
      </c>
      <c r="F144" s="294">
        <v>84</v>
      </c>
      <c r="G144" s="295">
        <v>85</v>
      </c>
      <c r="I144" s="410"/>
      <c r="J144" s="402"/>
      <c r="K144" s="402"/>
      <c r="L144" s="292" t="s">
        <v>4</v>
      </c>
      <c r="M144" s="293">
        <v>0</v>
      </c>
      <c r="N144" s="294">
        <v>34</v>
      </c>
      <c r="O144" s="295">
        <v>34</v>
      </c>
      <c r="Q144" s="410"/>
      <c r="R144" s="402"/>
      <c r="S144" s="402"/>
      <c r="T144" s="292" t="s">
        <v>11</v>
      </c>
      <c r="U144" s="293">
        <v>0</v>
      </c>
      <c r="V144" s="294">
        <v>3</v>
      </c>
      <c r="W144" s="295">
        <v>3</v>
      </c>
    </row>
    <row r="145" spans="1:23" ht="16.8" x14ac:dyDescent="0.3">
      <c r="A145" s="410"/>
      <c r="B145" s="402"/>
      <c r="C145" s="402"/>
      <c r="D145" s="292" t="s">
        <v>5</v>
      </c>
      <c r="E145" s="293">
        <v>0</v>
      </c>
      <c r="F145" s="294">
        <v>21</v>
      </c>
      <c r="G145" s="295">
        <v>21</v>
      </c>
      <c r="I145" s="410"/>
      <c r="J145" s="402"/>
      <c r="K145" s="402"/>
      <c r="L145" s="292" t="s">
        <v>5</v>
      </c>
      <c r="M145" s="293">
        <v>0</v>
      </c>
      <c r="N145" s="294">
        <v>7</v>
      </c>
      <c r="O145" s="295">
        <v>7</v>
      </c>
      <c r="Q145" s="410"/>
      <c r="R145" s="402"/>
      <c r="S145" s="402"/>
      <c r="T145" s="292" t="s">
        <v>12</v>
      </c>
      <c r="U145" s="293">
        <v>0</v>
      </c>
      <c r="V145" s="294">
        <v>10</v>
      </c>
      <c r="W145" s="295">
        <v>10</v>
      </c>
    </row>
    <row r="146" spans="1:23" x14ac:dyDescent="0.3">
      <c r="A146" s="410"/>
      <c r="B146" s="402"/>
      <c r="C146" s="402"/>
      <c r="D146" s="292" t="s">
        <v>6</v>
      </c>
      <c r="E146" s="293">
        <v>0</v>
      </c>
      <c r="F146" s="294">
        <v>45</v>
      </c>
      <c r="G146" s="295">
        <v>45</v>
      </c>
      <c r="I146" s="410"/>
      <c r="J146" s="402"/>
      <c r="K146" s="402"/>
      <c r="L146" s="292" t="s">
        <v>6</v>
      </c>
      <c r="M146" s="293">
        <v>0</v>
      </c>
      <c r="N146" s="294">
        <v>19</v>
      </c>
      <c r="O146" s="295">
        <v>19</v>
      </c>
      <c r="Q146" s="410"/>
      <c r="R146" s="402"/>
      <c r="S146" s="402"/>
      <c r="T146" s="292" t="s">
        <v>16</v>
      </c>
      <c r="U146" s="293">
        <v>0</v>
      </c>
      <c r="V146" s="294">
        <v>9</v>
      </c>
      <c r="W146" s="295">
        <v>9</v>
      </c>
    </row>
    <row r="147" spans="1:23" ht="16.8" x14ac:dyDescent="0.3">
      <c r="A147" s="410"/>
      <c r="B147" s="402"/>
      <c r="C147" s="402"/>
      <c r="D147" s="292" t="s">
        <v>7</v>
      </c>
      <c r="E147" s="293">
        <v>0</v>
      </c>
      <c r="F147" s="294">
        <v>123</v>
      </c>
      <c r="G147" s="295">
        <v>123</v>
      </c>
      <c r="I147" s="410"/>
      <c r="J147" s="402"/>
      <c r="K147" s="402"/>
      <c r="L147" s="292" t="s">
        <v>7</v>
      </c>
      <c r="M147" s="293">
        <v>0</v>
      </c>
      <c r="N147" s="294">
        <v>29</v>
      </c>
      <c r="O147" s="295">
        <v>29</v>
      </c>
      <c r="Q147" s="410"/>
      <c r="R147" s="402"/>
      <c r="S147" s="402"/>
      <c r="T147" s="292" t="s">
        <v>17</v>
      </c>
      <c r="U147" s="293">
        <v>0</v>
      </c>
      <c r="V147" s="294">
        <v>10</v>
      </c>
      <c r="W147" s="295">
        <v>10</v>
      </c>
    </row>
    <row r="148" spans="1:23" x14ac:dyDescent="0.3">
      <c r="A148" s="410"/>
      <c r="B148" s="402"/>
      <c r="C148" s="402"/>
      <c r="D148" s="292" t="s">
        <v>9</v>
      </c>
      <c r="E148" s="293">
        <v>1</v>
      </c>
      <c r="F148" s="294">
        <v>95</v>
      </c>
      <c r="G148" s="295">
        <v>96</v>
      </c>
      <c r="I148" s="410"/>
      <c r="J148" s="402"/>
      <c r="K148" s="402"/>
      <c r="L148" s="292" t="s">
        <v>9</v>
      </c>
      <c r="M148" s="293">
        <v>0</v>
      </c>
      <c r="N148" s="294">
        <v>30</v>
      </c>
      <c r="O148" s="295">
        <v>30</v>
      </c>
      <c r="Q148" s="410"/>
      <c r="R148" s="402"/>
      <c r="S148" s="402"/>
      <c r="T148" s="292" t="s">
        <v>19</v>
      </c>
      <c r="U148" s="293">
        <v>0</v>
      </c>
      <c r="V148" s="294">
        <v>5</v>
      </c>
      <c r="W148" s="295">
        <v>5</v>
      </c>
    </row>
    <row r="149" spans="1:23" x14ac:dyDescent="0.3">
      <c r="A149" s="410"/>
      <c r="B149" s="402"/>
      <c r="C149" s="402"/>
      <c r="D149" s="292" t="s">
        <v>10</v>
      </c>
      <c r="E149" s="293">
        <v>0</v>
      </c>
      <c r="F149" s="294">
        <v>12</v>
      </c>
      <c r="G149" s="295">
        <v>12</v>
      </c>
      <c r="I149" s="410"/>
      <c r="J149" s="402"/>
      <c r="K149" s="402"/>
      <c r="L149" s="292" t="s">
        <v>10</v>
      </c>
      <c r="M149" s="293">
        <v>0</v>
      </c>
      <c r="N149" s="294">
        <v>6</v>
      </c>
      <c r="O149" s="295">
        <v>6</v>
      </c>
      <c r="Q149" s="410"/>
      <c r="R149" s="402"/>
      <c r="S149" s="402"/>
      <c r="T149" s="292" t="s">
        <v>20</v>
      </c>
      <c r="U149" s="293">
        <v>0</v>
      </c>
      <c r="V149" s="294">
        <v>9</v>
      </c>
      <c r="W149" s="295">
        <v>9</v>
      </c>
    </row>
    <row r="150" spans="1:23" x14ac:dyDescent="0.3">
      <c r="A150" s="410"/>
      <c r="B150" s="402"/>
      <c r="C150" s="402"/>
      <c r="D150" s="292" t="s">
        <v>11</v>
      </c>
      <c r="E150" s="293">
        <v>0</v>
      </c>
      <c r="F150" s="294">
        <v>40</v>
      </c>
      <c r="G150" s="295">
        <v>40</v>
      </c>
      <c r="I150" s="410"/>
      <c r="J150" s="402"/>
      <c r="K150" s="402"/>
      <c r="L150" s="292" t="s">
        <v>11</v>
      </c>
      <c r="M150" s="293">
        <v>1</v>
      </c>
      <c r="N150" s="294">
        <v>9</v>
      </c>
      <c r="O150" s="295">
        <v>10</v>
      </c>
      <c r="Q150" s="410"/>
      <c r="R150" s="402"/>
      <c r="S150" s="402"/>
      <c r="T150" s="292" t="s">
        <v>21</v>
      </c>
      <c r="U150" s="293">
        <v>0</v>
      </c>
      <c r="V150" s="294">
        <v>3</v>
      </c>
      <c r="W150" s="295">
        <v>3</v>
      </c>
    </row>
    <row r="151" spans="1:23" ht="15" thickBot="1" x14ac:dyDescent="0.35">
      <c r="A151" s="410"/>
      <c r="B151" s="402"/>
      <c r="C151" s="402"/>
      <c r="D151" s="292" t="s">
        <v>12</v>
      </c>
      <c r="E151" s="293">
        <v>0</v>
      </c>
      <c r="F151" s="294">
        <v>135</v>
      </c>
      <c r="G151" s="295">
        <v>135</v>
      </c>
      <c r="I151" s="410"/>
      <c r="J151" s="402"/>
      <c r="K151" s="402"/>
      <c r="L151" s="292" t="s">
        <v>12</v>
      </c>
      <c r="M151" s="293">
        <v>0</v>
      </c>
      <c r="N151" s="294">
        <v>72</v>
      </c>
      <c r="O151" s="295">
        <v>72</v>
      </c>
      <c r="Q151" s="405"/>
      <c r="R151" s="417"/>
      <c r="S151" s="414" t="s">
        <v>29</v>
      </c>
      <c r="T151" s="406"/>
      <c r="U151" s="303">
        <v>1</v>
      </c>
      <c r="V151" s="304">
        <v>101</v>
      </c>
      <c r="W151" s="305">
        <v>102</v>
      </c>
    </row>
    <row r="152" spans="1:23" x14ac:dyDescent="0.3">
      <c r="A152" s="410"/>
      <c r="B152" s="402"/>
      <c r="C152" s="402"/>
      <c r="D152" s="292" t="s">
        <v>14</v>
      </c>
      <c r="E152" s="293">
        <v>0</v>
      </c>
      <c r="F152" s="294">
        <v>28</v>
      </c>
      <c r="G152" s="295">
        <v>28</v>
      </c>
      <c r="I152" s="410"/>
      <c r="J152" s="402"/>
      <c r="K152" s="402"/>
      <c r="L152" s="292" t="s">
        <v>14</v>
      </c>
      <c r="M152" s="293">
        <v>0</v>
      </c>
      <c r="N152" s="294">
        <v>7</v>
      </c>
      <c r="O152" s="295">
        <v>7</v>
      </c>
    </row>
    <row r="153" spans="1:23" x14ac:dyDescent="0.3">
      <c r="A153" s="410"/>
      <c r="B153" s="402"/>
      <c r="C153" s="402"/>
      <c r="D153" s="292" t="s">
        <v>15</v>
      </c>
      <c r="E153" s="293">
        <v>0</v>
      </c>
      <c r="F153" s="294">
        <v>3</v>
      </c>
      <c r="G153" s="295">
        <v>3</v>
      </c>
      <c r="I153" s="410"/>
      <c r="J153" s="402"/>
      <c r="K153" s="402"/>
      <c r="L153" s="292" t="s">
        <v>15</v>
      </c>
      <c r="M153" s="293">
        <v>0</v>
      </c>
      <c r="N153" s="294">
        <v>1</v>
      </c>
      <c r="O153" s="295">
        <v>1</v>
      </c>
    </row>
    <row r="154" spans="1:23" x14ac:dyDescent="0.3">
      <c r="A154" s="410"/>
      <c r="B154" s="402"/>
      <c r="C154" s="402"/>
      <c r="D154" s="292" t="s">
        <v>16</v>
      </c>
      <c r="E154" s="293">
        <v>0</v>
      </c>
      <c r="F154" s="294">
        <v>71</v>
      </c>
      <c r="G154" s="295">
        <v>71</v>
      </c>
      <c r="I154" s="410"/>
      <c r="J154" s="402"/>
      <c r="K154" s="402"/>
      <c r="L154" s="292" t="s">
        <v>16</v>
      </c>
      <c r="M154" s="293">
        <v>0</v>
      </c>
      <c r="N154" s="294">
        <v>30</v>
      </c>
      <c r="O154" s="295">
        <v>30</v>
      </c>
    </row>
    <row r="155" spans="1:23" x14ac:dyDescent="0.3">
      <c r="A155" s="410"/>
      <c r="B155" s="402"/>
      <c r="C155" s="402"/>
      <c r="D155" s="292" t="s">
        <v>17</v>
      </c>
      <c r="E155" s="293">
        <v>1</v>
      </c>
      <c r="F155" s="294">
        <v>95</v>
      </c>
      <c r="G155" s="295">
        <v>96</v>
      </c>
      <c r="I155" s="410"/>
      <c r="J155" s="402"/>
      <c r="K155" s="402"/>
      <c r="L155" s="292" t="s">
        <v>17</v>
      </c>
      <c r="M155" s="293">
        <v>0</v>
      </c>
      <c r="N155" s="294">
        <v>33</v>
      </c>
      <c r="O155" s="295">
        <v>33</v>
      </c>
    </row>
    <row r="156" spans="1:23" x14ac:dyDescent="0.3">
      <c r="A156" s="410"/>
      <c r="B156" s="402"/>
      <c r="C156" s="402"/>
      <c r="D156" s="292" t="s">
        <v>18</v>
      </c>
      <c r="E156" s="293">
        <v>0</v>
      </c>
      <c r="F156" s="294">
        <v>3</v>
      </c>
      <c r="G156" s="295">
        <v>3</v>
      </c>
      <c r="I156" s="410"/>
      <c r="J156" s="402"/>
      <c r="K156" s="402"/>
      <c r="L156" s="292" t="s">
        <v>19</v>
      </c>
      <c r="M156" s="293">
        <v>0</v>
      </c>
      <c r="N156" s="294">
        <v>12</v>
      </c>
      <c r="O156" s="295">
        <v>12</v>
      </c>
    </row>
    <row r="157" spans="1:23" x14ac:dyDescent="0.3">
      <c r="A157" s="410"/>
      <c r="B157" s="402"/>
      <c r="C157" s="402"/>
      <c r="D157" s="292" t="s">
        <v>19</v>
      </c>
      <c r="E157" s="293">
        <v>0</v>
      </c>
      <c r="F157" s="294">
        <v>29</v>
      </c>
      <c r="G157" s="295">
        <v>29</v>
      </c>
      <c r="I157" s="410"/>
      <c r="J157" s="402"/>
      <c r="K157" s="402"/>
      <c r="L157" s="292" t="s">
        <v>20</v>
      </c>
      <c r="M157" s="293">
        <v>0</v>
      </c>
      <c r="N157" s="294">
        <v>29</v>
      </c>
      <c r="O157" s="295">
        <v>29</v>
      </c>
    </row>
    <row r="158" spans="1:23" x14ac:dyDescent="0.3">
      <c r="A158" s="410"/>
      <c r="B158" s="402"/>
      <c r="C158" s="402"/>
      <c r="D158" s="292" t="s">
        <v>20</v>
      </c>
      <c r="E158" s="293">
        <v>0</v>
      </c>
      <c r="F158" s="294">
        <v>61</v>
      </c>
      <c r="G158" s="295">
        <v>61</v>
      </c>
      <c r="I158" s="410"/>
      <c r="J158" s="402"/>
      <c r="K158" s="402"/>
      <c r="L158" s="292" t="s">
        <v>21</v>
      </c>
      <c r="M158" s="293">
        <v>0</v>
      </c>
      <c r="N158" s="294">
        <v>7</v>
      </c>
      <c r="O158" s="295">
        <v>7</v>
      </c>
    </row>
    <row r="159" spans="1:23" ht="15" thickBot="1" x14ac:dyDescent="0.35">
      <c r="A159" s="410"/>
      <c r="B159" s="402"/>
      <c r="C159" s="402"/>
      <c r="D159" s="292" t="s">
        <v>21</v>
      </c>
      <c r="E159" s="293">
        <v>0</v>
      </c>
      <c r="F159" s="294">
        <v>25</v>
      </c>
      <c r="G159" s="295">
        <v>25</v>
      </c>
      <c r="I159" s="405"/>
      <c r="J159" s="417"/>
      <c r="K159" s="414" t="s">
        <v>29</v>
      </c>
      <c r="L159" s="406"/>
      <c r="M159" s="303">
        <v>1</v>
      </c>
      <c r="N159" s="304">
        <v>425</v>
      </c>
      <c r="O159" s="305">
        <v>426</v>
      </c>
    </row>
    <row r="160" spans="1:23" ht="15" thickBot="1" x14ac:dyDescent="0.35">
      <c r="A160" s="405"/>
      <c r="B160" s="417"/>
      <c r="C160" s="414" t="s">
        <v>29</v>
      </c>
      <c r="D160" s="406"/>
      <c r="E160" s="303">
        <v>4</v>
      </c>
      <c r="F160" s="304">
        <v>1165</v>
      </c>
      <c r="G160" s="305">
        <v>1169</v>
      </c>
    </row>
    <row r="163" spans="5:25" x14ac:dyDescent="0.3">
      <c r="E163" s="263">
        <f>E140+E160</f>
        <v>5</v>
      </c>
      <c r="M163" s="263">
        <f>M140+M159</f>
        <v>3</v>
      </c>
      <c r="U163" s="263">
        <f>U134+U151</f>
        <v>2</v>
      </c>
      <c r="Y163" s="263">
        <f>E163+M163+U163</f>
        <v>10</v>
      </c>
    </row>
  </sheetData>
  <mergeCells count="197">
    <mergeCell ref="K40:K59"/>
    <mergeCell ref="K60:L60"/>
    <mergeCell ref="C39:D39"/>
    <mergeCell ref="B40:B60"/>
    <mergeCell ref="C40:C59"/>
    <mergeCell ref="C60:D60"/>
    <mergeCell ref="I15:O15"/>
    <mergeCell ref="I16:O16"/>
    <mergeCell ref="I17:L18"/>
    <mergeCell ref="M17:N17"/>
    <mergeCell ref="O17:O18"/>
    <mergeCell ref="I19:I60"/>
    <mergeCell ref="A15:G15"/>
    <mergeCell ref="A16:G16"/>
    <mergeCell ref="A17:D18"/>
    <mergeCell ref="E17:F17"/>
    <mergeCell ref="G17:G18"/>
    <mergeCell ref="A19:A60"/>
    <mergeCell ref="B19:B39"/>
    <mergeCell ref="C19:C38"/>
    <mergeCell ref="A11:B11"/>
    <mergeCell ref="Q15:W15"/>
    <mergeCell ref="Q16:W16"/>
    <mergeCell ref="Q17:T18"/>
    <mergeCell ref="U17:V17"/>
    <mergeCell ref="W17:W18"/>
    <mergeCell ref="A1:E1"/>
    <mergeCell ref="A2:E2"/>
    <mergeCell ref="A3:B4"/>
    <mergeCell ref="C3:D3"/>
    <mergeCell ref="E3:E4"/>
    <mergeCell ref="A5:A10"/>
    <mergeCell ref="A66:G66"/>
    <mergeCell ref="A67:G67"/>
    <mergeCell ref="A68:D69"/>
    <mergeCell ref="Y15:AE15"/>
    <mergeCell ref="Y16:AE16"/>
    <mergeCell ref="Y17:AB18"/>
    <mergeCell ref="AC17:AD17"/>
    <mergeCell ref="AE17:AE18"/>
    <mergeCell ref="Y19:Y60"/>
    <mergeCell ref="Z19:Z39"/>
    <mergeCell ref="AA19:AA38"/>
    <mergeCell ref="AA39:AB39"/>
    <mergeCell ref="Z40:Z60"/>
    <mergeCell ref="Q19:Q60"/>
    <mergeCell ref="R19:R39"/>
    <mergeCell ref="S19:S38"/>
    <mergeCell ref="S39:T39"/>
    <mergeCell ref="R40:R60"/>
    <mergeCell ref="S40:S59"/>
    <mergeCell ref="S60:T60"/>
    <mergeCell ref="J19:J39"/>
    <mergeCell ref="K19:K38"/>
    <mergeCell ref="K39:L39"/>
    <mergeCell ref="J40:J60"/>
    <mergeCell ref="E68:F68"/>
    <mergeCell ref="G68:G69"/>
    <mergeCell ref="A70:A111"/>
    <mergeCell ref="B70:B90"/>
    <mergeCell ref="C70:C89"/>
    <mergeCell ref="C90:D90"/>
    <mergeCell ref="B91:B111"/>
    <mergeCell ref="C91:C110"/>
    <mergeCell ref="C111:D111"/>
    <mergeCell ref="K91:K110"/>
    <mergeCell ref="K111:L111"/>
    <mergeCell ref="Q66:W66"/>
    <mergeCell ref="Q67:W67"/>
    <mergeCell ref="Q68:T69"/>
    <mergeCell ref="U68:V68"/>
    <mergeCell ref="W68:W69"/>
    <mergeCell ref="Q70:Q110"/>
    <mergeCell ref="R70:R89"/>
    <mergeCell ref="S70:S88"/>
    <mergeCell ref="I66:O66"/>
    <mergeCell ref="I67:O67"/>
    <mergeCell ref="I68:L69"/>
    <mergeCell ref="M68:N68"/>
    <mergeCell ref="O68:O69"/>
    <mergeCell ref="I70:I111"/>
    <mergeCell ref="J70:J90"/>
    <mergeCell ref="K70:K89"/>
    <mergeCell ref="K90:L90"/>
    <mergeCell ref="J91:J111"/>
    <mergeCell ref="S89:T89"/>
    <mergeCell ref="R90:R110"/>
    <mergeCell ref="S90:S109"/>
    <mergeCell ref="S110:T110"/>
    <mergeCell ref="Q116:W116"/>
    <mergeCell ref="Q117:W117"/>
    <mergeCell ref="Q118:T119"/>
    <mergeCell ref="U118:V118"/>
    <mergeCell ref="W118:W119"/>
    <mergeCell ref="Q120:Q151"/>
    <mergeCell ref="R120:R134"/>
    <mergeCell ref="S120:S133"/>
    <mergeCell ref="S134:T134"/>
    <mergeCell ref="R135:R151"/>
    <mergeCell ref="S135:S150"/>
    <mergeCell ref="S151:T151"/>
    <mergeCell ref="C141:C159"/>
    <mergeCell ref="C160:D160"/>
    <mergeCell ref="I116:O116"/>
    <mergeCell ref="I117:O117"/>
    <mergeCell ref="I118:L119"/>
    <mergeCell ref="M118:N118"/>
    <mergeCell ref="O118:O119"/>
    <mergeCell ref="I120:I159"/>
    <mergeCell ref="J120:J140"/>
    <mergeCell ref="K120:K139"/>
    <mergeCell ref="A116:G116"/>
    <mergeCell ref="A117:G117"/>
    <mergeCell ref="A118:D119"/>
    <mergeCell ref="E118:F118"/>
    <mergeCell ref="G118:G119"/>
    <mergeCell ref="A120:A160"/>
    <mergeCell ref="B120:B140"/>
    <mergeCell ref="C120:C139"/>
    <mergeCell ref="C140:D140"/>
    <mergeCell ref="B141:B160"/>
    <mergeCell ref="K140:L140"/>
    <mergeCell ref="J141:J159"/>
    <mergeCell ref="K141:K158"/>
    <mergeCell ref="K159:L159"/>
    <mergeCell ref="AG15:AK15"/>
    <mergeCell ref="AG16:AK16"/>
    <mergeCell ref="AG17:AH18"/>
    <mergeCell ref="AI17:AJ17"/>
    <mergeCell ref="AK17:AK18"/>
    <mergeCell ref="AG19:AG38"/>
    <mergeCell ref="AG39:AH39"/>
    <mergeCell ref="AG66:AJ66"/>
    <mergeCell ref="Y116:AD116"/>
    <mergeCell ref="Z70:Z89"/>
    <mergeCell ref="AA70:AA88"/>
    <mergeCell ref="AA89:AB89"/>
    <mergeCell ref="Z90:Z109"/>
    <mergeCell ref="AA90:AA108"/>
    <mergeCell ref="AA109:AB109"/>
    <mergeCell ref="AA40:AA59"/>
    <mergeCell ref="AA60:AB60"/>
    <mergeCell ref="Y66:AE66"/>
    <mergeCell ref="Y67:AE67"/>
    <mergeCell ref="Y68:AB69"/>
    <mergeCell ref="AC68:AD68"/>
    <mergeCell ref="AE68:AE69"/>
    <mergeCell ref="Y70:Y109"/>
    <mergeCell ref="AA143:AB143"/>
    <mergeCell ref="Y117:AD117"/>
    <mergeCell ref="Y118:AB119"/>
    <mergeCell ref="AD118:AD119"/>
    <mergeCell ref="Y120:Y143"/>
    <mergeCell ref="Z120:Z129"/>
    <mergeCell ref="AA120:AA128"/>
    <mergeCell ref="AA129:AB129"/>
    <mergeCell ref="Z130:Z143"/>
    <mergeCell ref="AO68:AO69"/>
    <mergeCell ref="AL70:AL87"/>
    <mergeCell ref="AL88:AM88"/>
    <mergeCell ref="AG67:AJ67"/>
    <mergeCell ref="AG68:AH69"/>
    <mergeCell ref="AJ68:AJ69"/>
    <mergeCell ref="AG70:AG87"/>
    <mergeCell ref="AG88:AH88"/>
    <mergeCell ref="AA130:AA142"/>
    <mergeCell ref="AL116:AO116"/>
    <mergeCell ref="AL117:AO117"/>
    <mergeCell ref="AL118:AM119"/>
    <mergeCell ref="AO118:AO119"/>
    <mergeCell ref="AL120:AL137"/>
    <mergeCell ref="AL138:AM138"/>
    <mergeCell ref="AF116:AI116"/>
    <mergeCell ref="AN91:AS91"/>
    <mergeCell ref="AN92:AO92"/>
    <mergeCell ref="AF117:AI117"/>
    <mergeCell ref="AF118:AG119"/>
    <mergeCell ref="AI118:AI119"/>
    <mergeCell ref="AF120:AF137"/>
    <mergeCell ref="AF138:AG138"/>
    <mergeCell ref="I1:L1"/>
    <mergeCell ref="I2:L2"/>
    <mergeCell ref="I3:J4"/>
    <mergeCell ref="L3:L4"/>
    <mergeCell ref="I5:I7"/>
    <mergeCell ref="I8:J8"/>
    <mergeCell ref="AG91:AL91"/>
    <mergeCell ref="AG92:AH92"/>
    <mergeCell ref="AM15:AP15"/>
    <mergeCell ref="AM16:AP16"/>
    <mergeCell ref="AM17:AN18"/>
    <mergeCell ref="AP17:AP18"/>
    <mergeCell ref="AM19:AM36"/>
    <mergeCell ref="AM37:AN37"/>
    <mergeCell ref="AL66:AO66"/>
    <mergeCell ref="AL67:AO67"/>
    <mergeCell ref="AL68:AM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Tab. RF.IS.App.3a</vt:lpstr>
      <vt:lpstr>Tab. RF.IS.App.3b</vt:lpstr>
      <vt:lpstr>Tab. RF.IS.App.3c</vt:lpstr>
      <vt:lpstr>dati 2016 Conduc da spss</vt:lpstr>
      <vt:lpstr>dati 2016 passeggeri da spss</vt:lpstr>
      <vt:lpstr>'Tab. RF.IS.App.3a'!Area_stampa</vt:lpstr>
      <vt:lpstr>'Tab. RF.IS.App.3a'!Titoli_stampa</vt:lpstr>
      <vt:lpstr>'Tab. RF.IS.App.3b'!Titoli_stampa</vt:lpstr>
      <vt:lpstr>'Tab. RF.IS.App.3c'!Titoli_stampa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2015-12-01T07:01:57Z</cp:lastPrinted>
  <dcterms:created xsi:type="dcterms:W3CDTF">2014-06-20T06:49:27Z</dcterms:created>
  <dcterms:modified xsi:type="dcterms:W3CDTF">2017-11-07T07:45:29Z</dcterms:modified>
</cp:coreProperties>
</file>